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1100" windowHeight="5685" tabRatio="585" activeTab="5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 6" sheetId="6" r:id="rId6"/>
  </sheets>
  <definedNames>
    <definedName name="_xlnm.Print_Titles" localSheetId="5">'дод 6'!$13:$13</definedName>
    <definedName name="_xlnm.Print_Titles" localSheetId="0">'дод1'!$13:$13</definedName>
    <definedName name="_xlnm.Print_Titles" localSheetId="2">'дод3'!$15:$15</definedName>
    <definedName name="_xlnm.Print_Titles" localSheetId="4">'дод5'!$10:$10</definedName>
    <definedName name="_xlnm.Print_Area" localSheetId="5">'дод 6'!$A$1:$J$89</definedName>
    <definedName name="_xlnm.Print_Area" localSheetId="0">'дод1'!$A$1:$F$106</definedName>
    <definedName name="_xlnm.Print_Area" localSheetId="1">'дод2'!$A$1:$F$43</definedName>
    <definedName name="_xlnm.Print_Area" localSheetId="2">'дод3'!$A$1:$P$116</definedName>
    <definedName name="_xlnm.Print_Area" localSheetId="3">'дод4'!$A$1:$G$43</definedName>
    <definedName name="_xlnm.Print_Area" localSheetId="4">'дод5'!$A$1:$J$39</definedName>
  </definedNames>
  <calcPr fullCalcOnLoad="1"/>
</workbook>
</file>

<file path=xl/sharedStrings.xml><?xml version="1.0" encoding="utf-8"?>
<sst xmlns="http://schemas.openxmlformats.org/spreadsheetml/2006/main" count="1097" uniqueCount="531">
  <si>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</si>
  <si>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</si>
  <si>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</si>
  <si>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</si>
  <si>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</si>
  <si>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>Загальний фонд</t>
  </si>
  <si>
    <t>Спеціальний фонд</t>
  </si>
  <si>
    <t>Назва об’єктів відповідно  до проектно- кошторисної документації тощо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</si>
  <si>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</si>
  <si>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</si>
  <si>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</si>
  <si>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</si>
  <si>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боротьби з туберкульозом</t>
  </si>
  <si>
    <t>1090</t>
  </si>
  <si>
    <t>Код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</si>
  <si>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</si>
  <si>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</si>
  <si>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</si>
  <si>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</si>
  <si>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</si>
  <si>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</si>
  <si>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</si>
  <si>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</si>
  <si>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</si>
  <si>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</si>
  <si>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</si>
  <si>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</si>
  <si>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</si>
  <si>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</si>
  <si>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</si>
  <si>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</si>
  <si>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</si>
  <si>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</si>
  <si>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</si>
  <si>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</si>
  <si>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</si>
  <si>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</si>
  <si>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</si>
  <si>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</si>
  <si>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</si>
  <si>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</si>
  <si>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</si>
  <si>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</si>
  <si>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</si>
  <si>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</si>
  <si>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</si>
  <si>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</si>
  <si>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Офіційні трансферти  </t>
  </si>
  <si>
    <t>Від органів державного управління  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</si>
  <si>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</si>
  <si>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</si>
  <si>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</si>
  <si>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</si>
  <si>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</si>
  <si>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</si>
  <si>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</si>
  <si>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</si>
  <si>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</si>
  <si>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</si>
  <si>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</si>
  <si>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</si>
  <si>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</si>
  <si>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</si>
  <si>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</si>
  <si>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</si>
  <si>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</si>
  <si>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</si>
  <si>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Інші податки та збори </t>
  </si>
  <si>
    <t>Екологічний податок </t>
  </si>
  <si>
    <t>Плата за надання адміністративних послуг</t>
  </si>
  <si>
    <t>Плата за надання інших адміністративних послуг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</si>
  <si>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</si>
  <si>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</si>
  <si>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</si>
  <si>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</si>
  <si>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</si>
  <si>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</si>
  <si>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</si>
  <si>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</si>
  <si>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</si>
  <si>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</si>
  <si>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</si>
  <si>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Інші субвенції (на медичне обслуговування мешканців району в медичних закладах міста)</t>
  </si>
  <si>
    <t>ВСЬОГО</t>
  </si>
  <si>
    <t>Міжбюджетні трансферти, що передаються з міського бюджету м.Дружківка</t>
  </si>
  <si>
    <t>селищний бюджет смт. Райське</t>
  </si>
  <si>
    <t>обласний бюджет</t>
  </si>
  <si>
    <t>Міський бюджет м.Краматорська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</si>
  <si>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</si>
  <si>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</si>
  <si>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</si>
  <si>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</si>
  <si>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Додаток 2</t>
  </si>
  <si>
    <t>Додаток 3</t>
  </si>
  <si>
    <t>Додаток 4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</si>
  <si>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</si>
  <si>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</si>
  <si>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</si>
  <si>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</si>
  <si>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</si>
  <si>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</si>
  <si>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3031</t>
  </si>
  <si>
    <t>3033</t>
  </si>
  <si>
    <t>3035</t>
  </si>
  <si>
    <t>3112</t>
  </si>
  <si>
    <t>4060</t>
  </si>
  <si>
    <t>5011</t>
  </si>
  <si>
    <t>6060</t>
  </si>
  <si>
    <t>Міський бюджет м.Покровськ</t>
  </si>
  <si>
    <t>Додаток 6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</si>
  <si>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</si>
  <si>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</si>
  <si>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</si>
  <si>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</si>
  <si>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</si>
  <si>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</si>
  <si>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</si>
  <si>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</si>
  <si>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</si>
  <si>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</si>
  <si>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</si>
  <si>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</si>
  <si>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</si>
  <si>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</si>
  <si>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</si>
  <si>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</si>
  <si>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</si>
  <si>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</si>
  <si>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</si>
  <si>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</si>
  <si>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</si>
  <si>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</si>
  <si>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</si>
  <si>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</si>
  <si>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</si>
  <si>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</si>
  <si>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</si>
  <si>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</si>
  <si>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</si>
  <si>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</si>
  <si>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</si>
  <si>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</si>
  <si>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</si>
  <si>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</si>
  <si>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</si>
  <si>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</si>
  <si>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</si>
  <si>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</si>
  <si>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</si>
  <si>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</si>
  <si>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</si>
  <si>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</si>
  <si>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</si>
  <si>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</si>
  <si>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</si>
  <si>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</si>
  <si>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</si>
  <si>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</si>
  <si>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</si>
  <si>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</si>
  <si>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</si>
  <si>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</si>
  <si>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</si>
  <si>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</si>
  <si>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</si>
  <si>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</si>
  <si>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</si>
  <si>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</si>
  <si>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</si>
  <si>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</si>
  <si>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</si>
  <si>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</si>
  <si>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</si>
  <si>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</si>
  <si>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</si>
  <si>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</si>
  <si>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</si>
  <si>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</si>
  <si>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</si>
  <si>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</si>
  <si>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</si>
  <si>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</si>
  <si>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</si>
  <si>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</si>
  <si>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</si>
  <si>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</si>
  <si>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</si>
  <si>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</si>
  <si>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Костянтинівський районний бюджет</t>
  </si>
  <si>
    <t>Код ТПКВКМБ / ТКВКБМС2</t>
  </si>
  <si>
    <t>Код ФКВКБ3</t>
  </si>
  <si>
    <t>Додаток 5</t>
  </si>
  <si>
    <t xml:space="preserve">ЗАТВЕРДЖЕНО 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</si>
  <si>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</si>
  <si>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</si>
  <si>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</si>
  <si>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</si>
  <si>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</si>
  <si>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</si>
  <si>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</si>
  <si>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</si>
  <si>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</si>
  <si>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</si>
  <si>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</si>
  <si>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</si>
  <si>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</si>
  <si>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</si>
  <si>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</si>
  <si>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</si>
  <si>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</si>
  <si>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</si>
  <si>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</si>
  <si>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</si>
  <si>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</si>
  <si>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</si>
  <si>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</si>
  <si>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</si>
  <si>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</si>
  <si>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</si>
  <si>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0712111</t>
  </si>
  <si>
    <t>0726</t>
  </si>
  <si>
    <t>0712142</t>
  </si>
  <si>
    <t>0712143</t>
  </si>
  <si>
    <t>0712144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</si>
  <si>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</si>
  <si>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</si>
  <si>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</si>
  <si>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</si>
  <si>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</si>
  <si>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</si>
  <si>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0717370</t>
  </si>
  <si>
    <t>7370</t>
  </si>
  <si>
    <t>0800000</t>
  </si>
  <si>
    <t>0810000</t>
  </si>
  <si>
    <t>0810160</t>
  </si>
  <si>
    <t>0813031</t>
  </si>
  <si>
    <t>0813032</t>
  </si>
  <si>
    <t>0813033</t>
  </si>
  <si>
    <t>0813035</t>
  </si>
  <si>
    <t>0813036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</si>
  <si>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</si>
  <si>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</si>
  <si>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</si>
  <si>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</si>
  <si>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</si>
  <si>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</si>
  <si>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</si>
  <si>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</si>
  <si>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</si>
  <si>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</si>
  <si>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</si>
  <si>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</si>
  <si>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</si>
  <si>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</si>
  <si>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</si>
  <si>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</si>
  <si>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</si>
  <si>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</si>
  <si>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</si>
  <si>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</si>
  <si>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</si>
  <si>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</si>
  <si>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</si>
  <si>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</si>
  <si>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</si>
  <si>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</si>
  <si>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</si>
  <si>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</si>
  <si>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</si>
  <si>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</si>
  <si>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</si>
  <si>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</si>
  <si>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</si>
  <si>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</si>
  <si>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</si>
  <si>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</si>
  <si>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</si>
  <si>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</si>
  <si>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</si>
  <si>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</si>
  <si>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</si>
  <si>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</si>
  <si>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</si>
  <si>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</si>
  <si>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</si>
  <si>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</si>
  <si>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</si>
  <si>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</si>
  <si>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</si>
  <si>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</si>
  <si>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</si>
  <si>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</si>
  <si>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</si>
  <si>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</si>
  <si>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</si>
  <si>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</si>
  <si>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1216086</t>
  </si>
  <si>
    <t>6086</t>
  </si>
  <si>
    <t>Інша діяльність щодо забезпечення житлом громадян</t>
  </si>
  <si>
    <t>1217461</t>
  </si>
  <si>
    <t>1218120</t>
  </si>
  <si>
    <t>1218313</t>
  </si>
  <si>
    <t>3700000</t>
  </si>
  <si>
    <t>3710000</t>
  </si>
  <si>
    <t>3710160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</si>
  <si>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</si>
  <si>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</si>
  <si>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</si>
  <si>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</si>
  <si>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Обласний бюджет</t>
  </si>
  <si>
    <t>Субвенція з місцевого бюджету на здійснення переданих видатків у сфері охорони здоров`я за рахунок коштів медичної субвенції (лікування хворих на цкровий та нецукровий діабет)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</si>
  <si>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</si>
  <si>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бюджет Шахівської ОТГ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</si>
  <si>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</si>
  <si>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</si>
  <si>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Інші субвенції (на утримання бюджетних установ, виконання заходів)</t>
  </si>
  <si>
    <t>Код програмної класифікації видатків та кредитування місцевих бюджетів1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</si>
  <si>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</si>
  <si>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</si>
  <si>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</si>
  <si>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</si>
  <si>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</t>
  </si>
  <si>
    <t>Субвенції з місцевих бюджетів іншим місцевим бюджетам</t>
  </si>
  <si>
    <t>Розподіл міжбюджетних трансфертів між міським бюджетом  та іншими бюджетами на 2020 рік</t>
  </si>
  <si>
    <t>реконструкція першого поверху будівлі з прибудовою будівлі та реконструкція інженерних мереж за адресою: Донецька обл., м. Дружківка, вул. Машинобудівників,64</t>
  </si>
  <si>
    <t>капітальний ремонт будинків та квартир окремим категоріям громадян відповідно до законодавства</t>
  </si>
  <si>
    <t>капітальний ремонт автодоріг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</si>
  <si>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</si>
  <si>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</si>
  <si>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</si>
  <si>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</si>
  <si>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</si>
  <si>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</si>
  <si>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</si>
  <si>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</si>
  <si>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 xml:space="preserve">      Фінансування міського бюджету Дружківської міської ради на 2020 рік</t>
  </si>
  <si>
    <t>Фінансування міського бюджету Дружківської міської ради на 2020 рік підготовлено міським фінансовим управлінням Дружківської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</si>
  <si>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</si>
  <si>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</si>
  <si>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</si>
  <si>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</si>
  <si>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0611170</t>
  </si>
  <si>
    <t>1170</t>
  </si>
  <si>
    <t>Забезпечення діяльності інклюзивно-ресурсних центрів</t>
  </si>
  <si>
    <t>0813090</t>
  </si>
  <si>
    <t>3090</t>
  </si>
  <si>
    <t>Видатки на поховання учасників бойових дій та осіб з інвалідністю внаслідок війни</t>
  </si>
  <si>
    <t>0813140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</si>
  <si>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</si>
  <si>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</si>
  <si>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</si>
  <si>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</si>
  <si>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</si>
  <si>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</si>
  <si>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Видатки міського бюджету Дружківської міської ради на 2020 рік підготовлено міським фінансовим управлінням Дружківської міської ради</t>
  </si>
  <si>
    <t>Видатки міського бюджету Дружківської міської ради на 2020 рік</t>
  </si>
  <si>
    <t>Найменування згідно з Класифікацією доходів бюджету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</si>
  <si>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</si>
  <si>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</si>
  <si>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</si>
  <si>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</si>
  <si>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</si>
  <si>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</si>
  <si>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</si>
  <si>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</si>
  <si>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</si>
  <si>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</si>
  <si>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</si>
  <si>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</si>
  <si>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</si>
  <si>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</si>
  <si>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</si>
  <si>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</si>
  <si>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</si>
  <si>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</si>
  <si>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</si>
  <si>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коштів пайової участі у розвитку інфраструктури населеного пункту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</si>
  <si>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</si>
  <si>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Надходження коштів від Державного фонду дорогоцінних металів і дорогоцінного каміння 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</si>
  <si>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</si>
  <si>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</si>
  <si>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</si>
  <si>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</si>
  <si>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</si>
  <si>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</si>
  <si>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Разом доходів</t>
  </si>
  <si>
    <t>Доходи міського бюджету Дружківської міської ради на 2020 рік</t>
  </si>
  <si>
    <t>Доходи міського бюджету Дружківської міської ради на 2020 рік підготовлено міським фінансовим управлінням Дружківської міської ради</t>
  </si>
  <si>
    <t>Розподіл міжбюджетних трансфертів між міським бюджетом  та іншими бюджетами на 2020 рік підготовлено міським фінансовим управлінням Дружківської міської ради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</si>
  <si>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</si>
  <si>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</si>
  <si>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</si>
  <si>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06  Відділ освіти Дружківської міської ради</t>
  </si>
  <si>
    <t xml:space="preserve">07 Міський відділ охорони здоров’я Дружківської міської ради </t>
  </si>
  <si>
    <t>08 Управління соціального захисту населення Дружківської міської ради</t>
  </si>
  <si>
    <t>23.12.2016 №7/19-4</t>
  </si>
  <si>
    <t>09 Служба у справах дітей Дружківської міської ради</t>
  </si>
  <si>
    <t>10 Відділ з питань культури, сім’ї, молоді, спорту та туризму Дружківської міської ради</t>
  </si>
  <si>
    <t>міська Програма розвитку фізичної культури та спорту в м. Дружківка на 2017 – 2021 роки</t>
  </si>
  <si>
    <t>12 Управління житлового та комунального господарства Дружківської міської ради</t>
  </si>
  <si>
    <t xml:space="preserve">Міська Програма "Забезпечення житлом дітей - сиріт, дітей, позбавлених батьківського піклування, та осіб з їх числа на 2018-2020 роки" </t>
  </si>
  <si>
    <t>08.08.2018 №7/46-6</t>
  </si>
  <si>
    <t>37 Міське фінансове управління Дружківської міської ради</t>
  </si>
  <si>
    <t>Всього</t>
  </si>
  <si>
    <t xml:space="preserve">Програма заохочення відзнаками Дружківської міської ради на 2020 рік </t>
  </si>
  <si>
    <t>Розподіл витрат міського бюджету на реалізацію місцевих програм у 2020 році</t>
  </si>
  <si>
    <t>10.04.2019 №7/56-5</t>
  </si>
  <si>
    <t xml:space="preserve">«Про затвердження міської комплексної програми «Оздоровлення та відпочинок дітей м. Дружківка на 2019 - 2022 роки», </t>
  </si>
  <si>
    <t>рішення міської ради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</si>
  <si>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</si>
  <si>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</si>
  <si>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</si>
  <si>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 xml:space="preserve">Секретар міської ради </t>
  </si>
  <si>
    <t>І.О.БУЧУК</t>
  </si>
  <si>
    <t xml:space="preserve">       І.О.БУЧУК</t>
  </si>
  <si>
    <t>Секретар міської ради                                                                           І.О.БУЧУК</t>
  </si>
  <si>
    <t>Секретар міської ради                                                                                                І.О.БУЧУК</t>
  </si>
  <si>
    <t>Розподіл коштів бюджету розвитку за об’єктами у 2020 році підготовлено міським фінансовим управлінням Дружківської міської ради</t>
  </si>
  <si>
    <t xml:space="preserve"> Програма розвитку фізичної культури та спорту в м. Дружківка на 2017 – 2021 роки"</t>
  </si>
  <si>
    <t>капітальний ремонт ліній зовнішнього освітлення</t>
  </si>
  <si>
    <t>Програма про надання послуг з поховання учасників бойових дій та осіб з інвалідністю внаслідок війни у м.Дружківка на 2020 – 2021 роки</t>
  </si>
  <si>
    <t>Програма соціального захисту інвалідів I - II груп по зору м. Дружківки на 2020 -2021 роки</t>
  </si>
  <si>
    <t>Розподіл витрат міського бюджету на реалізацію місцевих програм у 2020 роціу підготовлено міським фінансовим управлінням Дружківської міської ради</t>
  </si>
  <si>
    <t xml:space="preserve"> рішення  міської ради</t>
  </si>
  <si>
    <t xml:space="preserve">Секретар міської ради                                                                                                </t>
  </si>
  <si>
    <t>22.12.2017 №7/37-20</t>
  </si>
  <si>
    <t xml:space="preserve">міська цільова Програма “Громадський бюджет міста Дружківка на 2018-2020 роки”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</si>
  <si>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</si>
  <si>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0116020</t>
  </si>
  <si>
    <t>реалізація проекту "Будівництво дитячого майданчика"</t>
  </si>
  <si>
    <t>співфінансування проекту регіонального розвитку, що може реалізовуватися за рахунок коштів державного фонду  регіонального розвитку "Капітальний ремонт  будівлі  Палацу культури "Етюд" (з використанням заходів  термосанації), розташованого за адресою: вул. Соборна,6 в м. Дружківка, Донецької області"</t>
  </si>
  <si>
    <t>1017361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</si>
  <si>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</si>
  <si>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</si>
  <si>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19.12.2019 №7/65-1</t>
  </si>
  <si>
    <t>19.12.2019 №7/65-14</t>
  </si>
  <si>
    <t xml:space="preserve">Інші субвенції з місцевого бюджету на  Інші субвенції з місцевого бюджету на надання щомісячної допомоги здобувачам освіти  закладів професійної (професійно – технічної) освіти,  закладів фахової передвищої освіти, закладів вищої освіти з числа дітей – сиріт та дітей, позбавлених батьківського піклування, які перебувають на повному державному забезпеченні
 </t>
  </si>
  <si>
    <t xml:space="preserve"> 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 та членам сімей загиблих учасників антитерористичної операції</t>
  </si>
  <si>
    <t xml:space="preserve">  Інші субвенції з місцевого бюджету на виплату матеріальної допомоги постраждалим внаслідок Чорнобильської катастрофи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</si>
  <si>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</si>
  <si>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</si>
  <si>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</si>
  <si>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</si>
  <si>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здійснення переданих видатків у сфері освіти за рахунок коштів освітньої субвенції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</si>
  <si>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</si>
  <si>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</si>
  <si>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</si>
  <si>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</si>
  <si>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</si>
  <si>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r>
      <t xml:space="preserve">РОЗПОДІЛ 
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
</t>
    </r>
  </si>
  <si>
    <t xml:space="preserve">            (код бюджету)</t>
  </si>
  <si>
    <t>05211100000</t>
  </si>
  <si>
    <t>0617321</t>
  </si>
  <si>
    <t>Будівництво освітніх установ та закладів</t>
  </si>
  <si>
    <t>0717322</t>
  </si>
  <si>
    <t>0817323</t>
  </si>
  <si>
    <t>0817310</t>
  </si>
  <si>
    <t>коригування проєктно – кошторисної документації по об’єкт «Капітальний ремонт інженерних мереж будівлі дошкільного закладу «Берізка» Дружківської міської ради, розташованої за адресою: вул. Рибіна,2»</t>
  </si>
  <si>
    <t>коригування проєктно – кошторисної документації по об’єкт «Капітальний ремонт  будівлі дошкільного закладу «Берізка» Дружківської міської ради, розташованої за адресою: вул. Рибіна,2»</t>
  </si>
  <si>
    <t>капітальний ремонт підлоги в дошкільному навчальному закладі №2 (улаштування цементної стяжки).</t>
  </si>
  <si>
    <t>Інші субвенції (на виготовлення 100 штук посвідчень батьків багатодітної сім’ї та 500 штук посвідчень дитини з багатодітної сім’ї)</t>
  </si>
  <si>
    <t>розробка та експертиза робочого проекту «Капітальний ремонт зовнішніх стін та покрівлі будівлі дитячого садка «Берізка» за адресою: м.Дружківка, вул. Рибіна,2»</t>
  </si>
  <si>
    <t>Будинок тимчасового помешкання по вул. Космонавтів, 15, м. Дружківка- термомодернізація, капітальний ремонт п’ятого поверху для розміщення внутрішньо переміщених осіб (коригування)</t>
  </si>
  <si>
    <t>Будівля по вул. Радченка, 34а, у м. Дружківка- реконструкція невикористаних приміщень, розташованих на п’ятому поверсі під гуртожиток сімейного типу для медперсоналу з числа внутрішньо переміщених осіб. Коригування</t>
  </si>
  <si>
    <t>Гуртожиток по вул. Машинобудівників, 36, у м. Дружківка - реконструкція під гуртожиток сімейного типу (термомодернізація) (коригування)</t>
  </si>
  <si>
    <t>субвенції з обласного бюджету на здійснення переданих видатків у сфері охорони здоров'я за рахунок коштів медичної субвенції (лікування хворих на цукровий та нецукровий діабет)</t>
  </si>
  <si>
    <t xml:space="preserve">медичної субвенції </t>
  </si>
  <si>
    <t>освітньої субвенції</t>
  </si>
  <si>
    <t>На початок періоду, в т.ч.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</si>
  <si>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</si>
  <si>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коригування проектно кошторисної документації по об’єкту  «Реконструкція громадської будівлі управління соціального захисту населення Дружківської міської ради, розташованої за адресою: вул. Машинобудівників, 64, м. Дружківка, Донецька область (коригування)»</t>
  </si>
  <si>
    <t>коригування проектно кошторисної документації по об’єкту  «Реконструкція першого поверху будівлі з прибудовою будівлі та реконструкцією інженерних мереж за адресою: Донецька область, м. Дружківка, вул. Машинобудівників, 64»</t>
  </si>
  <si>
    <t>виконання робіт по об’єкту «Реконструкція громадської будівлі управління соціального захисту населення  Дружківської міської ради, розташованої за адресою: вул. Машинобудівників,64, м. Дружківка, Донецька область (коригування)» (третій поверх)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</si>
  <si>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</si>
  <si>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Заступник начальника  управління                                                                                          Н.В.ШУЛИГІНА</t>
  </si>
  <si>
    <t>На початок періоду</t>
  </si>
  <si>
    <t>субвенції з обласного бюджету на на соціально – економічний розвиток території (на виконання робіт по об’єкту «Реконструкція громадської будівлі управління соціального захисту населення  Дружківської міської ради, розташованої за адресою: вул. Машинобудівників,64, м. Дружківка, Донецька область (коригування)» (третій поверх))</t>
  </si>
  <si>
    <t>Заступник начальника управління                                                                             Н.В.ШУЛИГІНА</t>
  </si>
  <si>
    <t>Заступник начальника управління                                                    Н.В.ШУЛИГІНА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</si>
  <si>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</si>
  <si>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</si>
  <si>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</si>
  <si>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7321</t>
  </si>
  <si>
    <t>7322</t>
  </si>
  <si>
    <t>Будівництво медичних установ та закладів</t>
  </si>
  <si>
    <t>0717366</t>
  </si>
  <si>
    <t>7366</t>
  </si>
  <si>
    <t>Реалізація проектів в рамках Надзвичайної кредитної програми для відновлення України</t>
  </si>
  <si>
    <t>0816020</t>
  </si>
  <si>
    <t>7310</t>
  </si>
  <si>
    <t>Будівництво об`єктів житлово-комунального господарства</t>
  </si>
  <si>
    <t>7323</t>
  </si>
  <si>
    <t>Будівництво установ та закладів соціальної сфери</t>
  </si>
  <si>
    <t>Надання спеціальної освіти мистецькими школами</t>
  </si>
  <si>
    <t>1217310</t>
  </si>
  <si>
    <t>1217330</t>
  </si>
  <si>
    <t>7330</t>
  </si>
  <si>
    <t>Будівництво1 інших об`єктів комунальної власності</t>
  </si>
  <si>
    <t>1217366</t>
  </si>
  <si>
    <t>УСЬОГО</t>
  </si>
  <si>
    <t>Заступник начальника управління                                                                            Н.В.ШУЛИГІНА</t>
  </si>
  <si>
    <t>Інші субвенції з місцевого бюджету на на виконання робіт по об’єкту «Реконструкція громадської будівлі управління соціального захисту населення  Дружківської міської ради, розташованої за адресою: вул. Машинобудівників,64, м.Дружківка, Донецька область (коригування)» (третій поверх)</t>
  </si>
  <si>
    <t>Заступник начальника управління                                                                           Н.В.ШУЛИГІНА</t>
  </si>
  <si>
    <t>Будівництво інших об`єктів комунальної власності</t>
  </si>
  <si>
    <t xml:space="preserve">  (код бюджету)</t>
  </si>
  <si>
    <t xml:space="preserve">      (код бюджету)</t>
  </si>
  <si>
    <t>29.01.2020 №7/66-8</t>
  </si>
  <si>
    <t xml:space="preserve">розділ 2.1.6 Програми соціального та економічного розвитку м. Дружківка </t>
  </si>
  <si>
    <t>розділ 2.3.4. Програми соціального та економічного розвитку міста</t>
  </si>
  <si>
    <t>розділ 2.3.5. Програми соціального та економічного розвитку міста</t>
  </si>
  <si>
    <t>розділ 3 Програми соціального та економічного розвитку міста</t>
  </si>
  <si>
    <t>розділ 2.4.4. Програми соціального та економічного розвитку міста</t>
  </si>
  <si>
    <t>розділ 2.2.2. Програми соціального та економічного розвитку міста</t>
  </si>
  <si>
    <t xml:space="preserve">розділ 2.3.1. Програми соціального та економічного розвитку м. Дружківка </t>
  </si>
  <si>
    <t xml:space="preserve">розділ 2.3.2. Програми соціального та економічного розвитку м. Дружківка </t>
  </si>
  <si>
    <t>розділ 2.3.3. Програми соціального та економічного розвитку міста</t>
  </si>
  <si>
    <t xml:space="preserve">розділ 2.3.7. Програми соціального та економічного розвитку міста </t>
  </si>
  <si>
    <t xml:space="preserve">розділу 3 Програми соціального та економічного розвитку м. Дружківка </t>
  </si>
  <si>
    <t>розділ 2.3.6. Програми соціального та економічного розвитку міста</t>
  </si>
  <si>
    <t>розділ 2.1.6. Програми соціального та економічного розвитку міста</t>
  </si>
  <si>
    <t>розділ 2.1.5. Програми соціального та економічного розвитку міста</t>
  </si>
  <si>
    <t>розділ 2.4.1. Програми соціального та економічного розвитку міста</t>
  </si>
  <si>
    <t>розділ 2.4.3. Програми соціального та економічного розвитку міста</t>
  </si>
  <si>
    <t>розділ 2.3.1. Програми соціального та економічного розвитку міста</t>
  </si>
  <si>
    <t>Заступник начальника управління</t>
  </si>
  <si>
    <t>Н.В.ШУЛИГІНА</t>
  </si>
  <si>
    <t>Капітальний  ремонт будівель комунального некомерційного підприємства "Центральна міська клінічна лікарня м. Дружківка": «Корпус №1», «Корпус №2», «Корпус №5» з благоустроєм території, розташованих за адресою: Донецька обл., м. Дружківка, вул. Короленка,12</t>
  </si>
  <si>
    <t>1217370</t>
  </si>
  <si>
    <t>реконструкція частини будівлі під ліфтовий вузол комунального некомерційного підприємства "Центральна міська клінічна лікарня" Дружківської міської ради, розташованої за адресою: вул Короленка,12, м. Дружківка Донецької області</t>
  </si>
  <si>
    <t>від 19.03.2020  № 7/68-1</t>
  </si>
  <si>
    <t>від  19.03.2020  № 7/68-1</t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</si>
</sst>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&quot;грн.&quot;_-;\-* #,##0&quot;грн.&quot;_-;_-* &quot;-&quot;&quot;грн.&quot;_-;_-@_-"/>
    <numFmt numFmtId="183" formatCode="_-* #,##0_г_р_н_._-;\-* #,##0_г_р_н_._-;_-* &quot;-&quot;_г_р_н_._-;_-@_-"/>
    <numFmt numFmtId="184" formatCode="_-* #,##0.00&quot;грн.&quot;_-;\-* #,##0.00&quot;грн.&quot;_-;_-* &quot;-&quot;??&quot;грн.&quot;_-;_-@_-"/>
    <numFmt numFmtId="185" formatCode="_-* #,##0.00_г_р_н_._-;\-* #,##0.00_г_р_н_._-;_-* &quot;-&quot;??_г_р_н_._-;_-@_-"/>
    <numFmt numFmtId="186" formatCode="0.0"/>
    <numFmt numFmtId="187" formatCode="0.000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#.0#####;&quot;-&quot;#.0#####;"/>
    <numFmt numFmtId="212" formatCode="0.0#####;&quot;-&quot;0.0#####;"/>
    <numFmt numFmtId="213" formatCode="0.0#####;&quot;-&quot;0.0####;"/>
    <numFmt numFmtId="214" formatCode="0.0#####;&quot;-&quot;0.0###;"/>
    <numFmt numFmtId="215" formatCode="0.0#####;&quot;-&quot;0.0##;"/>
    <numFmt numFmtId="216" formatCode="0.0#####;&quot;-&quot;0.0######;"/>
    <numFmt numFmtId="217" formatCode="0.0#####;&quot;-&quot;0.0#######;"/>
    <numFmt numFmtId="218" formatCode="0.0#####;\-0.0#####"/>
    <numFmt numFmtId="219" formatCode="0.0#####;&quot;-&quot;0.0########;"/>
    <numFmt numFmtId="220" formatCode="0.0#####;&quot;-&quot;0.0#########;"/>
    <numFmt numFmtId="221" formatCode="#,##0.0"/>
    <numFmt numFmtId="222" formatCode="_-* #,##0.0_г_р_н_._-;\-* #,##0.0_г_р_н_._-;_-* &quot;-&quot;??_г_р_н_._-;_-@_-"/>
    <numFmt numFmtId="223" formatCode="_-* #,##0_г_р_н_._-;\-* #,##0_г_р_н_._-;_-* &quot;-&quot;??_г_р_н_._-;_-@_-"/>
    <numFmt numFmtId="224" formatCode="_-* #,##0.000_г_р_н_._-;\-* #,##0.000_г_р_н_._-;_-* &quot;-&quot;??_г_р_н_._-;_-@_-"/>
    <numFmt numFmtId="225" formatCode="_-* #,##0.0000_г_р_н_._-;\-* #,##0.0000_г_р_н_._-;_-* &quot;-&quot;??_г_р_н_._-;_-@_-"/>
    <numFmt numFmtId="226" formatCode="[$-FC19]d\ mmmm\ yyyy\ &quot;г.&quot;"/>
    <numFmt numFmtId="227" formatCode="_-* #,##0.0\ _₽_-;\-* #,##0.0\ _₽_-;_-* &quot;-&quot;?\ _₽_-;_-@_-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>
      <alignment vertical="top"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21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1" fillId="0" borderId="10" xfId="81" applyFont="1" applyBorder="1" applyAlignment="1">
      <alignment horizontal="center" vertical="center" wrapText="1"/>
      <protection/>
    </xf>
    <xf numFmtId="0" fontId="63" fillId="0" borderId="10" xfId="81" applyFont="1" applyBorder="1" applyAlignment="1">
      <alignment horizontal="center" vertical="center"/>
      <protection/>
    </xf>
    <xf numFmtId="0" fontId="63" fillId="0" borderId="10" xfId="81" applyFont="1" applyBorder="1" applyAlignment="1">
      <alignment horizontal="center" vertical="center"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222" fontId="3" fillId="0" borderId="10" xfId="98" applyNumberFormat="1" applyFont="1" applyBorder="1" applyAlignment="1">
      <alignment horizontal="center" vertical="center" wrapText="1"/>
    </xf>
    <xf numFmtId="222" fontId="3" fillId="33" borderId="10" xfId="98" applyNumberFormat="1" applyFont="1" applyFill="1" applyBorder="1" applyAlignment="1">
      <alignment horizontal="center" vertical="center" wrapText="1"/>
    </xf>
    <xf numFmtId="0" fontId="12" fillId="0" borderId="0" xfId="77" applyFont="1">
      <alignment/>
      <protection/>
    </xf>
    <xf numFmtId="0" fontId="12" fillId="0" borderId="0" xfId="77" applyFont="1" applyAlignment="1">
      <alignment horizontal="right"/>
      <protection/>
    </xf>
    <xf numFmtId="0" fontId="12" fillId="0" borderId="0" xfId="83" applyFont="1">
      <alignment/>
      <protection/>
    </xf>
    <xf numFmtId="0" fontId="12" fillId="0" borderId="0" xfId="83" applyFont="1" applyAlignment="1">
      <alignment horizontal="right"/>
      <protection/>
    </xf>
    <xf numFmtId="0" fontId="61" fillId="0" borderId="10" xfId="81" applyFont="1" applyBorder="1" applyAlignment="1" quotePrefix="1">
      <alignment horizontal="center" vertical="center" wrapText="1"/>
      <protection/>
    </xf>
    <xf numFmtId="2" fontId="61" fillId="0" borderId="10" xfId="81" applyNumberFormat="1" applyFont="1" applyBorder="1" applyAlignment="1">
      <alignment horizontal="center" vertical="center" wrapText="1"/>
      <protection/>
    </xf>
    <xf numFmtId="2" fontId="61" fillId="0" borderId="10" xfId="81" applyNumberFormat="1" applyFont="1" applyBorder="1" applyAlignment="1" quotePrefix="1">
      <alignment horizontal="center" vertical="center" wrapText="1"/>
      <protection/>
    </xf>
    <xf numFmtId="0" fontId="61" fillId="34" borderId="10" xfId="8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11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171" fontId="5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185" fontId="3" fillId="0" borderId="10" xfId="96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3" fillId="34" borderId="10" xfId="81" applyFont="1" applyFill="1" applyBorder="1" applyAlignment="1">
      <alignment horizontal="center" vertical="center" wrapText="1"/>
      <protection/>
    </xf>
    <xf numFmtId="0" fontId="61" fillId="35" borderId="0" xfId="81" applyFont="1" applyFill="1" applyBorder="1" applyAlignment="1">
      <alignment horizontal="center" vertical="center"/>
      <protection/>
    </xf>
    <xf numFmtId="0" fontId="61" fillId="35" borderId="0" xfId="81" applyFont="1" applyFill="1" applyBorder="1" applyAlignment="1">
      <alignment vertical="center" wrapText="1"/>
      <protection/>
    </xf>
    <xf numFmtId="2" fontId="61" fillId="35" borderId="0" xfId="81" applyNumberFormat="1" applyFont="1" applyFill="1" applyBorder="1" applyAlignment="1">
      <alignment vertical="center"/>
      <protection/>
    </xf>
    <xf numFmtId="222" fontId="63" fillId="0" borderId="10" xfId="96" applyNumberFormat="1" applyFont="1" applyBorder="1" applyAlignment="1">
      <alignment horizontal="center" vertical="center"/>
    </xf>
    <xf numFmtId="222" fontId="3" fillId="0" borderId="10" xfId="96" applyNumberFormat="1" applyFont="1" applyBorder="1" applyAlignment="1">
      <alignment horizontal="center" vertical="center"/>
    </xf>
    <xf numFmtId="222" fontId="3" fillId="0" borderId="10" xfId="96" applyNumberFormat="1" applyFont="1" applyBorder="1" applyAlignment="1">
      <alignment horizontal="center" vertical="center" wrapText="1"/>
    </xf>
    <xf numFmtId="222" fontId="14" fillId="0" borderId="10" xfId="96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6" fontId="14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/>
    </xf>
    <xf numFmtId="186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86" fontId="14" fillId="35" borderId="10" xfId="0" applyNumberFormat="1" applyFont="1" applyFill="1" applyBorder="1" applyAlignment="1">
      <alignment horizontal="center" vertical="center" wrapText="1"/>
    </xf>
    <xf numFmtId="0" fontId="63" fillId="35" borderId="10" xfId="81" applyFont="1" applyFill="1" applyBorder="1" applyAlignment="1" quotePrefix="1">
      <alignment horizontal="center" vertical="center" wrapText="1"/>
      <protection/>
    </xf>
    <xf numFmtId="2" fontId="63" fillId="35" borderId="10" xfId="81" applyNumberFormat="1" applyFont="1" applyFill="1" applyBorder="1" applyAlignment="1" quotePrefix="1">
      <alignment horizontal="center" vertical="center" wrapText="1"/>
      <protection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2" fontId="15" fillId="35" borderId="10" xfId="83" applyNumberFormat="1" applyFont="1" applyFill="1" applyBorder="1" applyAlignment="1" quotePrefix="1">
      <alignment horizontal="center" vertical="center" wrapText="1"/>
      <protection/>
    </xf>
    <xf numFmtId="49" fontId="15" fillId="35" borderId="10" xfId="83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3" fillId="35" borderId="10" xfId="81" applyNumberFormat="1" applyFont="1" applyFill="1" applyBorder="1" applyAlignment="1" quotePrefix="1">
      <alignment horizontal="center" vertical="center" wrapText="1"/>
      <protection/>
    </xf>
    <xf numFmtId="49" fontId="63" fillId="35" borderId="10" xfId="81" applyNumberFormat="1" applyFont="1" applyFill="1" applyBorder="1" applyAlignment="1" quotePrefix="1">
      <alignment horizontal="center" vertical="center" wrapText="1"/>
      <protection/>
    </xf>
    <xf numFmtId="0" fontId="14" fillId="35" borderId="10" xfId="0" applyFont="1" applyFill="1" applyBorder="1" applyAlignment="1">
      <alignment horizontal="center" vertical="center"/>
    </xf>
    <xf numFmtId="0" fontId="61" fillId="35" borderId="0" xfId="81" applyFont="1" applyFill="1" applyBorder="1" applyAlignment="1">
      <alignment horizontal="center" vertical="center" wrapText="1"/>
      <protection/>
    </xf>
    <xf numFmtId="2" fontId="61" fillId="35" borderId="0" xfId="81" applyNumberFormat="1" applyFont="1" applyFill="1" applyBorder="1" applyAlignment="1">
      <alignment horizontal="center" vertical="center"/>
      <protection/>
    </xf>
    <xf numFmtId="0" fontId="63" fillId="35" borderId="0" xfId="81" applyFont="1" applyFill="1" applyBorder="1" applyAlignment="1">
      <alignment horizontal="left" vertical="center"/>
      <protection/>
    </xf>
    <xf numFmtId="2" fontId="63" fillId="35" borderId="0" xfId="81" applyNumberFormat="1" applyFont="1" applyFill="1" applyBorder="1" applyAlignment="1">
      <alignment horizontal="center" vertical="center"/>
      <protection/>
    </xf>
    <xf numFmtId="185" fontId="3" fillId="35" borderId="10" xfId="96" applyFont="1" applyFill="1" applyBorder="1" applyAlignment="1">
      <alignment horizontal="center" vertical="center" wrapText="1"/>
    </xf>
    <xf numFmtId="185" fontId="14" fillId="35" borderId="10" xfId="96" applyFont="1" applyFill="1" applyBorder="1" applyAlignment="1">
      <alignment horizontal="center" vertical="center" wrapText="1"/>
    </xf>
    <xf numFmtId="185" fontId="18" fillId="0" borderId="10" xfId="96" applyFont="1" applyBorder="1" applyAlignment="1">
      <alignment horizontal="center" vertical="center"/>
    </xf>
    <xf numFmtId="0" fontId="63" fillId="0" borderId="10" xfId="81" applyFont="1" applyBorder="1" applyAlignment="1" quotePrefix="1">
      <alignment horizontal="center" vertical="center" wrapText="1"/>
      <protection/>
    </xf>
    <xf numFmtId="2" fontId="63" fillId="0" borderId="10" xfId="81" applyNumberFormat="1" applyFont="1" applyBorder="1" applyAlignment="1" quotePrefix="1">
      <alignment horizontal="center" vertical="center" wrapText="1"/>
      <protection/>
    </xf>
    <xf numFmtId="2" fontId="61" fillId="35" borderId="0" xfId="82" applyNumberFormat="1" applyFont="1" applyFill="1" applyBorder="1" applyAlignment="1">
      <alignment horizontal="center" vertical="center"/>
      <protection/>
    </xf>
    <xf numFmtId="0" fontId="63" fillId="0" borderId="10" xfId="82" applyFont="1" applyBorder="1" applyAlignment="1">
      <alignment horizontal="center" vertical="center" wrapText="1"/>
      <protection/>
    </xf>
    <xf numFmtId="0" fontId="63" fillId="0" borderId="10" xfId="81" applyFont="1" applyBorder="1" applyAlignment="1">
      <alignment horizontal="center" vertical="center" wrapText="1"/>
      <protection/>
    </xf>
    <xf numFmtId="0" fontId="61" fillId="34" borderId="10" xfId="81" applyFont="1" applyFill="1" applyBorder="1" applyAlignment="1">
      <alignment horizontal="center" vertical="center"/>
      <protection/>
    </xf>
    <xf numFmtId="0" fontId="61" fillId="0" borderId="10" xfId="81" applyFont="1" applyBorder="1" applyAlignment="1">
      <alignment horizontal="center" vertical="center"/>
      <protection/>
    </xf>
    <xf numFmtId="4" fontId="61" fillId="34" borderId="10" xfId="81" applyNumberFormat="1" applyFont="1" applyFill="1" applyBorder="1" applyAlignment="1">
      <alignment horizontal="center" vertical="center"/>
      <protection/>
    </xf>
    <xf numFmtId="4" fontId="61" fillId="0" borderId="10" xfId="81" applyNumberFormat="1" applyFont="1" applyBorder="1" applyAlignment="1">
      <alignment horizontal="center" vertical="center"/>
      <protection/>
    </xf>
    <xf numFmtId="4" fontId="63" fillId="34" borderId="10" xfId="81" applyNumberFormat="1" applyFont="1" applyFill="1" applyBorder="1" applyAlignment="1">
      <alignment horizontal="center" vertical="center"/>
      <protection/>
    </xf>
    <xf numFmtId="4" fontId="63" fillId="0" borderId="10" xfId="81" applyNumberFormat="1" applyFont="1" applyBorder="1" applyAlignment="1">
      <alignment horizontal="center" vertical="center"/>
      <protection/>
    </xf>
    <xf numFmtId="4" fontId="61" fillId="34" borderId="10" xfId="81" applyNumberFormat="1" applyFont="1" applyFill="1" applyBorder="1" applyAlignment="1">
      <alignment horizontal="center" vertical="center" wrapText="1"/>
      <protection/>
    </xf>
    <xf numFmtId="4" fontId="61" fillId="0" borderId="10" xfId="81" applyNumberFormat="1" applyFont="1" applyBorder="1" applyAlignment="1">
      <alignment horizontal="center" vertical="center" wrapText="1"/>
      <protection/>
    </xf>
    <xf numFmtId="4" fontId="63" fillId="34" borderId="10" xfId="81" applyNumberFormat="1" applyFont="1" applyFill="1" applyBorder="1" applyAlignment="1">
      <alignment horizontal="center" vertical="center" wrapText="1"/>
      <protection/>
    </xf>
    <xf numFmtId="4" fontId="63" fillId="0" borderId="10" xfId="81" applyNumberFormat="1" applyFont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/>
    </xf>
    <xf numFmtId="0" fontId="12" fillId="0" borderId="0" xfId="77" applyFont="1" applyAlignment="1">
      <alignment horizontal="center"/>
      <protection/>
    </xf>
    <xf numFmtId="0" fontId="12" fillId="0" borderId="0" xfId="83" applyFont="1" applyAlignment="1">
      <alignment horizontal="center"/>
      <protection/>
    </xf>
    <xf numFmtId="211" fontId="3" fillId="0" borderId="0" xfId="0" applyNumberFormat="1" applyFont="1" applyAlignment="1">
      <alignment horizontal="left" vertical="top"/>
    </xf>
    <xf numFmtId="0" fontId="6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justify" vertical="center"/>
    </xf>
    <xf numFmtId="49" fontId="65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10" xfId="81" applyFont="1" applyBorder="1" applyAlignment="1">
      <alignment horizontal="center" vertical="center" wrapText="1"/>
      <protection/>
    </xf>
    <xf numFmtId="0" fontId="63" fillId="0" borderId="10" xfId="81" applyFont="1" applyBorder="1" applyAlignment="1" quotePrefix="1">
      <alignment horizontal="center" vertical="center" wrapText="1"/>
      <protection/>
    </xf>
    <xf numFmtId="2" fontId="63" fillId="0" borderId="10" xfId="81" applyNumberFormat="1" applyFont="1" applyBorder="1" applyAlignment="1" quotePrefix="1">
      <alignment horizontal="center" vertical="center" wrapText="1"/>
      <protection/>
    </xf>
    <xf numFmtId="4" fontId="66" fillId="34" borderId="10" xfId="81" applyNumberFormat="1" applyFont="1" applyFill="1" applyBorder="1" applyAlignment="1">
      <alignment horizontal="center" vertical="center"/>
      <protection/>
    </xf>
    <xf numFmtId="4" fontId="66" fillId="0" borderId="10" xfId="81" applyNumberFormat="1" applyFont="1" applyBorder="1" applyAlignment="1">
      <alignment horizontal="center" vertical="center"/>
      <protection/>
    </xf>
    <xf numFmtId="4" fontId="55" fillId="34" borderId="10" xfId="81" applyNumberFormat="1" applyFont="1" applyFill="1" applyBorder="1" applyAlignment="1">
      <alignment horizontal="center" vertical="center"/>
      <protection/>
    </xf>
    <xf numFmtId="4" fontId="55" fillId="0" borderId="10" xfId="81" applyNumberFormat="1" applyFont="1" applyBorder="1" applyAlignment="1">
      <alignment horizontal="center" vertical="center"/>
      <protection/>
    </xf>
    <xf numFmtId="0" fontId="62" fillId="0" borderId="0" xfId="0" applyFont="1" applyBorder="1" applyAlignment="1">
      <alignment/>
    </xf>
    <xf numFmtId="4" fontId="61" fillId="0" borderId="10" xfId="81" applyNumberFormat="1" applyFont="1" applyBorder="1" applyAlignment="1" quotePrefix="1">
      <alignment horizontal="center" vertical="center" wrapText="1"/>
      <protection/>
    </xf>
    <xf numFmtId="4" fontId="63" fillId="0" borderId="10" xfId="81" applyNumberFormat="1" applyFont="1" applyBorder="1" applyAlignment="1" quotePrefix="1">
      <alignment horizontal="center" vertical="center" wrapText="1"/>
      <protection/>
    </xf>
    <xf numFmtId="0" fontId="61" fillId="34" borderId="10" xfId="81" applyFont="1" applyFill="1" applyBorder="1" applyAlignment="1" quotePrefix="1">
      <alignment horizontal="center" vertical="center" wrapText="1"/>
      <protection/>
    </xf>
    <xf numFmtId="4" fontId="61" fillId="34" borderId="10" xfId="81" applyNumberFormat="1" applyFont="1" applyFill="1" applyBorder="1" applyAlignment="1" quotePrefix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63" fillId="0" borderId="13" xfId="8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65" fillId="0" borderId="0" xfId="0" applyNumberFormat="1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3" fillId="0" borderId="0" xfId="0" applyFont="1" applyAlignment="1">
      <alignment horizontal="left"/>
    </xf>
    <xf numFmtId="0" fontId="63" fillId="0" borderId="10" xfId="81" applyFont="1" applyBorder="1" applyAlignment="1">
      <alignment horizontal="center" vertical="center" wrapText="1"/>
      <protection/>
    </xf>
    <xf numFmtId="0" fontId="61" fillId="35" borderId="0" xfId="81" applyFont="1" applyFill="1" applyBorder="1" applyAlignment="1" quotePrefix="1">
      <alignment horizontal="center" vertical="center" wrapText="1"/>
      <protection/>
    </xf>
    <xf numFmtId="4" fontId="61" fillId="35" borderId="0" xfId="81" applyNumberFormat="1" applyFont="1" applyFill="1" applyBorder="1" applyAlignment="1">
      <alignment horizontal="center" vertical="center" wrapText="1"/>
      <protection/>
    </xf>
    <xf numFmtId="4" fontId="61" fillId="35" borderId="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6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10" xfId="81" applyFont="1" applyBorder="1" applyAlignment="1">
      <alignment horizontal="center" vertical="center" wrapText="1"/>
      <protection/>
    </xf>
    <xf numFmtId="0" fontId="63" fillId="34" borderId="10" xfId="81" applyFont="1" applyFill="1" applyBorder="1" applyAlignment="1">
      <alignment horizontal="center" vertical="center" wrapText="1"/>
      <protection/>
    </xf>
    <xf numFmtId="0" fontId="61" fillId="0" borderId="14" xfId="81" applyFont="1" applyBorder="1" applyAlignment="1">
      <alignment horizontal="center" vertical="center"/>
      <protection/>
    </xf>
    <xf numFmtId="0" fontId="63" fillId="0" borderId="15" xfId="81" applyFont="1" applyBorder="1" applyAlignment="1">
      <alignment horizontal="center" vertical="center"/>
      <protection/>
    </xf>
    <xf numFmtId="0" fontId="63" fillId="0" borderId="12" xfId="81" applyFont="1" applyBorder="1" applyAlignment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15" fillId="0" borderId="0" xfId="77" applyFont="1" applyAlignment="1">
      <alignment horizontal="center"/>
      <protection/>
    </xf>
    <xf numFmtId="0" fontId="12" fillId="0" borderId="0" xfId="77" applyFont="1" applyAlignment="1">
      <alignment horizontal="center"/>
      <protection/>
    </xf>
    <xf numFmtId="0" fontId="15" fillId="0" borderId="0" xfId="83" applyFont="1" applyAlignment="1">
      <alignment horizontal="center"/>
      <protection/>
    </xf>
    <xf numFmtId="0" fontId="12" fillId="0" borderId="0" xfId="83" applyFont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212" fontId="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211" fontId="3" fillId="0" borderId="0" xfId="0" applyNumberFormat="1" applyFont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8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4" xfId="83"/>
    <cellStyle name="Обычный 5" xfId="84"/>
    <cellStyle name="Обычный 6" xfId="85"/>
    <cellStyle name="Обычный 7" xfId="86"/>
    <cellStyle name="Обычный 8" xfId="87"/>
    <cellStyle name="Обычный 9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19.75390625" style="0" customWidth="1"/>
    <col min="2" max="2" width="67.75390625" style="0" customWidth="1"/>
    <col min="3" max="3" width="21.25390625" style="0" customWidth="1"/>
    <col min="4" max="4" width="20.75390625" style="0" customWidth="1"/>
    <col min="5" max="5" width="18.00390625" style="0" customWidth="1"/>
    <col min="6" max="6" width="16.00390625" style="0" customWidth="1"/>
  </cols>
  <sheetData>
    <row r="1" spans="1:6" ht="15.75">
      <c r="A1" s="50"/>
      <c r="B1" s="50"/>
      <c r="C1" s="50"/>
      <c r="D1" s="50"/>
      <c r="E1" s="55" t="s">
        <v>17</v>
      </c>
      <c r="F1" s="50"/>
    </row>
    <row r="2" spans="1:6" ht="15.75">
      <c r="A2" s="50"/>
      <c r="B2" s="50"/>
      <c r="C2" s="50"/>
      <c r="D2" s="50"/>
      <c r="E2" s="55" t="s">
        <v>9</v>
      </c>
      <c r="F2" s="50"/>
    </row>
    <row r="3" spans="1:6" ht="15.75">
      <c r="A3" s="50"/>
      <c r="B3" s="50"/>
      <c r="C3" s="50"/>
      <c r="D3" s="50"/>
      <c r="E3" s="55" t="s">
        <v>408</v>
      </c>
      <c r="F3" s="50"/>
    </row>
    <row r="4" spans="1:6" ht="15.75">
      <c r="A4" s="50"/>
      <c r="B4" s="50"/>
      <c r="C4" s="50"/>
      <c r="D4" s="50"/>
      <c r="E4" s="55" t="s">
        <v>529</v>
      </c>
      <c r="F4" s="50"/>
    </row>
    <row r="5" spans="1:6" ht="15.75">
      <c r="A5" s="50"/>
      <c r="B5" s="50"/>
      <c r="C5" s="50"/>
      <c r="D5" s="50"/>
      <c r="E5" s="50"/>
      <c r="F5" s="50"/>
    </row>
    <row r="6" spans="1:6" ht="15.75">
      <c r="A6" s="144" t="s">
        <v>386</v>
      </c>
      <c r="B6" s="145"/>
      <c r="C6" s="145"/>
      <c r="D6" s="145"/>
      <c r="E6" s="145"/>
      <c r="F6" s="145"/>
    </row>
    <row r="7" spans="1:6" ht="15.75">
      <c r="A7" s="112"/>
      <c r="B7" s="50"/>
      <c r="C7" s="50"/>
      <c r="D7" s="50"/>
      <c r="E7" s="50"/>
      <c r="F7" s="50"/>
    </row>
    <row r="8" spans="1:6" ht="15.75">
      <c r="A8" s="118" t="s">
        <v>451</v>
      </c>
      <c r="B8" s="50"/>
      <c r="C8" s="50"/>
      <c r="D8" s="50"/>
      <c r="E8" s="50"/>
      <c r="F8" s="50"/>
    </row>
    <row r="9" spans="1:6" ht="15.75">
      <c r="A9" s="117" t="s">
        <v>450</v>
      </c>
      <c r="B9" s="50"/>
      <c r="C9" s="50"/>
      <c r="D9" s="50"/>
      <c r="E9" s="50"/>
      <c r="F9" s="50" t="s">
        <v>18</v>
      </c>
    </row>
    <row r="10" spans="1:6" ht="12.75" customHeight="1">
      <c r="A10" s="146" t="s">
        <v>14</v>
      </c>
      <c r="B10" s="146" t="s">
        <v>356</v>
      </c>
      <c r="C10" s="147" t="s">
        <v>328</v>
      </c>
      <c r="D10" s="146" t="s">
        <v>5</v>
      </c>
      <c r="E10" s="146" t="s">
        <v>6</v>
      </c>
      <c r="F10" s="146"/>
    </row>
    <row r="11" spans="1:6" ht="12.75" customHeight="1">
      <c r="A11" s="146"/>
      <c r="B11" s="146"/>
      <c r="C11" s="146"/>
      <c r="D11" s="146"/>
      <c r="E11" s="146" t="s">
        <v>329</v>
      </c>
      <c r="F11" s="146" t="s">
        <v>330</v>
      </c>
    </row>
    <row r="12" spans="1:6" ht="29.25" customHeight="1">
      <c r="A12" s="146"/>
      <c r="B12" s="146"/>
      <c r="C12" s="146"/>
      <c r="D12" s="146"/>
      <c r="E12" s="146"/>
      <c r="F12" s="146"/>
    </row>
    <row r="13" spans="1:6" ht="15.75">
      <c r="A13" s="29">
        <v>1</v>
      </c>
      <c r="B13" s="29">
        <v>2</v>
      </c>
      <c r="C13" s="61">
        <v>3</v>
      </c>
      <c r="D13" s="29">
        <v>4</v>
      </c>
      <c r="E13" s="29">
        <v>5</v>
      </c>
      <c r="F13" s="29">
        <v>6</v>
      </c>
    </row>
    <row r="14" spans="1:6" ht="15.75">
      <c r="A14" s="103">
        <v>10000000</v>
      </c>
      <c r="B14" s="27" t="s">
        <v>19</v>
      </c>
      <c r="C14" s="123">
        <v>232228700</v>
      </c>
      <c r="D14" s="124">
        <v>232158300</v>
      </c>
      <c r="E14" s="124">
        <v>70400</v>
      </c>
      <c r="F14" s="124">
        <v>0</v>
      </c>
    </row>
    <row r="15" spans="1:6" ht="36.75" customHeight="1">
      <c r="A15" s="103">
        <v>11000000</v>
      </c>
      <c r="B15" s="27" t="s">
        <v>20</v>
      </c>
      <c r="C15" s="123">
        <v>176580000</v>
      </c>
      <c r="D15" s="124">
        <v>176580000</v>
      </c>
      <c r="E15" s="124">
        <v>0</v>
      </c>
      <c r="F15" s="124">
        <v>0</v>
      </c>
    </row>
    <row r="16" spans="1:6" ht="15.75">
      <c r="A16" s="103">
        <v>11010000</v>
      </c>
      <c r="B16" s="27" t="s">
        <v>21</v>
      </c>
      <c r="C16" s="123">
        <v>176130000</v>
      </c>
      <c r="D16" s="124">
        <v>176130000</v>
      </c>
      <c r="E16" s="124">
        <v>0</v>
      </c>
      <c r="F16" s="124">
        <v>0</v>
      </c>
    </row>
    <row r="17" spans="1:6" ht="42.75" customHeight="1">
      <c r="A17" s="28">
        <v>11010100</v>
      </c>
      <c r="B17" s="120" t="s">
        <v>22</v>
      </c>
      <c r="C17" s="125">
        <v>164300000</v>
      </c>
      <c r="D17" s="126">
        <v>164300000</v>
      </c>
      <c r="E17" s="126">
        <v>0</v>
      </c>
      <c r="F17" s="126">
        <v>0</v>
      </c>
    </row>
    <row r="18" spans="1:6" ht="72" customHeight="1">
      <c r="A18" s="28">
        <v>11010200</v>
      </c>
      <c r="B18" s="120" t="s">
        <v>23</v>
      </c>
      <c r="C18" s="125">
        <v>10190000</v>
      </c>
      <c r="D18" s="126">
        <v>10190000</v>
      </c>
      <c r="E18" s="126">
        <v>0</v>
      </c>
      <c r="F18" s="126">
        <v>0</v>
      </c>
    </row>
    <row r="19" spans="1:6" ht="46.5" customHeight="1">
      <c r="A19" s="28">
        <v>11010400</v>
      </c>
      <c r="B19" s="120" t="s">
        <v>24</v>
      </c>
      <c r="C19" s="125">
        <v>850000</v>
      </c>
      <c r="D19" s="126">
        <v>850000</v>
      </c>
      <c r="E19" s="126">
        <v>0</v>
      </c>
      <c r="F19" s="126">
        <v>0</v>
      </c>
    </row>
    <row r="20" spans="1:6" ht="44.25" customHeight="1">
      <c r="A20" s="28">
        <v>11010500</v>
      </c>
      <c r="B20" s="120" t="s">
        <v>25</v>
      </c>
      <c r="C20" s="125">
        <v>790000</v>
      </c>
      <c r="D20" s="126">
        <v>790000</v>
      </c>
      <c r="E20" s="126">
        <v>0</v>
      </c>
      <c r="F20" s="126">
        <v>0</v>
      </c>
    </row>
    <row r="21" spans="1:6" ht="15.75">
      <c r="A21" s="103">
        <v>11020000</v>
      </c>
      <c r="B21" s="27" t="s">
        <v>26</v>
      </c>
      <c r="C21" s="123">
        <v>450000</v>
      </c>
      <c r="D21" s="124">
        <v>450000</v>
      </c>
      <c r="E21" s="124">
        <v>0</v>
      </c>
      <c r="F21" s="124">
        <v>0</v>
      </c>
    </row>
    <row r="22" spans="1:6" ht="31.5">
      <c r="A22" s="28">
        <v>11020200</v>
      </c>
      <c r="B22" s="120" t="s">
        <v>27</v>
      </c>
      <c r="C22" s="125">
        <v>450000</v>
      </c>
      <c r="D22" s="126">
        <v>450000</v>
      </c>
      <c r="E22" s="126">
        <v>0</v>
      </c>
      <c r="F22" s="126">
        <v>0</v>
      </c>
    </row>
    <row r="23" spans="1:6" ht="15.75">
      <c r="A23" s="103">
        <v>14000000</v>
      </c>
      <c r="B23" s="27" t="s">
        <v>28</v>
      </c>
      <c r="C23" s="123">
        <v>5656200</v>
      </c>
      <c r="D23" s="124">
        <v>5656200</v>
      </c>
      <c r="E23" s="124">
        <v>0</v>
      </c>
      <c r="F23" s="124">
        <v>0</v>
      </c>
    </row>
    <row r="24" spans="1:6" ht="31.5">
      <c r="A24" s="103">
        <v>14020000</v>
      </c>
      <c r="B24" s="27" t="s">
        <v>409</v>
      </c>
      <c r="C24" s="123">
        <v>250000</v>
      </c>
      <c r="D24" s="124">
        <v>250000</v>
      </c>
      <c r="E24" s="124">
        <v>0</v>
      </c>
      <c r="F24" s="124">
        <v>0</v>
      </c>
    </row>
    <row r="25" spans="1:6" ht="15.75">
      <c r="A25" s="28">
        <v>14021900</v>
      </c>
      <c r="B25" s="120" t="s">
        <v>410</v>
      </c>
      <c r="C25" s="125">
        <v>250000</v>
      </c>
      <c r="D25" s="126">
        <v>250000</v>
      </c>
      <c r="E25" s="126">
        <v>0</v>
      </c>
      <c r="F25" s="126">
        <v>0</v>
      </c>
    </row>
    <row r="26" spans="1:6" ht="31.5">
      <c r="A26" s="103">
        <v>14030000</v>
      </c>
      <c r="B26" s="27" t="s">
        <v>411</v>
      </c>
      <c r="C26" s="123">
        <v>1250000</v>
      </c>
      <c r="D26" s="124">
        <v>1250000</v>
      </c>
      <c r="E26" s="124">
        <v>0</v>
      </c>
      <c r="F26" s="124">
        <v>0</v>
      </c>
    </row>
    <row r="27" spans="1:6" ht="15.75">
      <c r="A27" s="28">
        <v>14031900</v>
      </c>
      <c r="B27" s="120" t="s">
        <v>410</v>
      </c>
      <c r="C27" s="125">
        <v>1250000</v>
      </c>
      <c r="D27" s="126">
        <v>1250000</v>
      </c>
      <c r="E27" s="126">
        <v>0</v>
      </c>
      <c r="F27" s="126">
        <v>0</v>
      </c>
    </row>
    <row r="28" spans="1:6" ht="31.5">
      <c r="A28" s="28">
        <v>14040000</v>
      </c>
      <c r="B28" s="120" t="s">
        <v>357</v>
      </c>
      <c r="C28" s="125">
        <v>4156200</v>
      </c>
      <c r="D28" s="126">
        <v>4156200</v>
      </c>
      <c r="E28" s="126">
        <v>0</v>
      </c>
      <c r="F28" s="126">
        <v>0</v>
      </c>
    </row>
    <row r="29" spans="1:6" ht="15.75">
      <c r="A29" s="103">
        <v>18000000</v>
      </c>
      <c r="B29" s="27" t="s">
        <v>358</v>
      </c>
      <c r="C29" s="123">
        <v>49922100</v>
      </c>
      <c r="D29" s="124">
        <v>49922100</v>
      </c>
      <c r="E29" s="124">
        <v>0</v>
      </c>
      <c r="F29" s="124">
        <v>0</v>
      </c>
    </row>
    <row r="30" spans="1:6" ht="15.75">
      <c r="A30" s="103">
        <v>18010000</v>
      </c>
      <c r="B30" s="27" t="s">
        <v>359</v>
      </c>
      <c r="C30" s="123">
        <v>26711300</v>
      </c>
      <c r="D30" s="124">
        <v>26711300</v>
      </c>
      <c r="E30" s="124">
        <v>0</v>
      </c>
      <c r="F30" s="124">
        <v>0</v>
      </c>
    </row>
    <row r="31" spans="1:6" ht="47.25">
      <c r="A31" s="28">
        <v>18010100</v>
      </c>
      <c r="B31" s="120" t="s">
        <v>360</v>
      </c>
      <c r="C31" s="125">
        <v>10300</v>
      </c>
      <c r="D31" s="126">
        <v>10300</v>
      </c>
      <c r="E31" s="126">
        <v>0</v>
      </c>
      <c r="F31" s="126">
        <v>0</v>
      </c>
    </row>
    <row r="32" spans="1:6" ht="47.25">
      <c r="A32" s="28">
        <v>18010200</v>
      </c>
      <c r="B32" s="120" t="s">
        <v>361</v>
      </c>
      <c r="C32" s="125">
        <v>391000</v>
      </c>
      <c r="D32" s="126">
        <v>391000</v>
      </c>
      <c r="E32" s="126">
        <v>0</v>
      </c>
      <c r="F32" s="126">
        <v>0</v>
      </c>
    </row>
    <row r="33" spans="1:6" ht="47.25">
      <c r="A33" s="28">
        <v>18010300</v>
      </c>
      <c r="B33" s="120" t="s">
        <v>362</v>
      </c>
      <c r="C33" s="125">
        <v>423800</v>
      </c>
      <c r="D33" s="126">
        <v>423800</v>
      </c>
      <c r="E33" s="126">
        <v>0</v>
      </c>
      <c r="F33" s="126">
        <v>0</v>
      </c>
    </row>
    <row r="34" spans="1:6" ht="47.25">
      <c r="A34" s="28">
        <v>18010400</v>
      </c>
      <c r="B34" s="120" t="s">
        <v>363</v>
      </c>
      <c r="C34" s="125">
        <v>1565800</v>
      </c>
      <c r="D34" s="126">
        <v>1565800</v>
      </c>
      <c r="E34" s="126">
        <v>0</v>
      </c>
      <c r="F34" s="126">
        <v>0</v>
      </c>
    </row>
    <row r="35" spans="1:6" ht="15.75">
      <c r="A35" s="28">
        <v>18010500</v>
      </c>
      <c r="B35" s="120" t="s">
        <v>364</v>
      </c>
      <c r="C35" s="125">
        <v>5100000</v>
      </c>
      <c r="D35" s="126">
        <v>5100000</v>
      </c>
      <c r="E35" s="126">
        <v>0</v>
      </c>
      <c r="F35" s="126">
        <v>0</v>
      </c>
    </row>
    <row r="36" spans="1:6" ht="15.75">
      <c r="A36" s="28">
        <v>18010600</v>
      </c>
      <c r="B36" s="120" t="s">
        <v>365</v>
      </c>
      <c r="C36" s="125">
        <v>16450000</v>
      </c>
      <c r="D36" s="126">
        <v>16450000</v>
      </c>
      <c r="E36" s="126">
        <v>0</v>
      </c>
      <c r="F36" s="126">
        <v>0</v>
      </c>
    </row>
    <row r="37" spans="1:6" ht="15.75">
      <c r="A37" s="28">
        <v>18010700</v>
      </c>
      <c r="B37" s="120" t="s">
        <v>366</v>
      </c>
      <c r="C37" s="125">
        <v>364400</v>
      </c>
      <c r="D37" s="126">
        <v>364400</v>
      </c>
      <c r="E37" s="126">
        <v>0</v>
      </c>
      <c r="F37" s="126">
        <v>0</v>
      </c>
    </row>
    <row r="38" spans="1:6" ht="15.75">
      <c r="A38" s="28">
        <v>18010900</v>
      </c>
      <c r="B38" s="120" t="s">
        <v>367</v>
      </c>
      <c r="C38" s="125">
        <v>2250000</v>
      </c>
      <c r="D38" s="126">
        <v>2250000</v>
      </c>
      <c r="E38" s="126">
        <v>0</v>
      </c>
      <c r="F38" s="126">
        <v>0</v>
      </c>
    </row>
    <row r="39" spans="1:6" ht="15.75">
      <c r="A39" s="28">
        <v>18011100</v>
      </c>
      <c r="B39" s="120" t="s">
        <v>368</v>
      </c>
      <c r="C39" s="125">
        <v>156000</v>
      </c>
      <c r="D39" s="126">
        <v>156000</v>
      </c>
      <c r="E39" s="126">
        <v>0</v>
      </c>
      <c r="F39" s="126">
        <v>0</v>
      </c>
    </row>
    <row r="40" spans="1:6" ht="15.75">
      <c r="A40" s="103">
        <v>18030000</v>
      </c>
      <c r="B40" s="27" t="s">
        <v>369</v>
      </c>
      <c r="C40" s="123">
        <v>20000</v>
      </c>
      <c r="D40" s="124">
        <v>20000</v>
      </c>
      <c r="E40" s="124">
        <v>0</v>
      </c>
      <c r="F40" s="124">
        <v>0</v>
      </c>
    </row>
    <row r="41" spans="1:6" ht="15.75">
      <c r="A41" s="28">
        <v>18030200</v>
      </c>
      <c r="B41" s="120" t="s">
        <v>370</v>
      </c>
      <c r="C41" s="125">
        <v>20000</v>
      </c>
      <c r="D41" s="126">
        <v>20000</v>
      </c>
      <c r="E41" s="126">
        <v>0</v>
      </c>
      <c r="F41" s="126">
        <v>0</v>
      </c>
    </row>
    <row r="42" spans="1:6" ht="15.75">
      <c r="A42" s="103">
        <v>18050000</v>
      </c>
      <c r="B42" s="27" t="s">
        <v>29</v>
      </c>
      <c r="C42" s="123">
        <v>23190800</v>
      </c>
      <c r="D42" s="124">
        <v>23190800</v>
      </c>
      <c r="E42" s="124">
        <v>0</v>
      </c>
      <c r="F42" s="124">
        <v>0</v>
      </c>
    </row>
    <row r="43" spans="1:6" ht="15.75">
      <c r="A43" s="28">
        <v>18050300</v>
      </c>
      <c r="B43" s="120" t="s">
        <v>30</v>
      </c>
      <c r="C43" s="125">
        <v>3000000</v>
      </c>
      <c r="D43" s="126">
        <v>3000000</v>
      </c>
      <c r="E43" s="126">
        <v>0</v>
      </c>
      <c r="F43" s="126">
        <v>0</v>
      </c>
    </row>
    <row r="44" spans="1:6" ht="15.75">
      <c r="A44" s="28">
        <v>18050400</v>
      </c>
      <c r="B44" s="120" t="s">
        <v>31</v>
      </c>
      <c r="C44" s="125">
        <v>20174800</v>
      </c>
      <c r="D44" s="126">
        <v>20174800</v>
      </c>
      <c r="E44" s="126">
        <v>0</v>
      </c>
      <c r="F44" s="126">
        <v>0</v>
      </c>
    </row>
    <row r="45" spans="1:6" ht="63">
      <c r="A45" s="28">
        <v>18050500</v>
      </c>
      <c r="B45" s="120" t="s">
        <v>439</v>
      </c>
      <c r="C45" s="125">
        <v>16000</v>
      </c>
      <c r="D45" s="126">
        <v>16000</v>
      </c>
      <c r="E45" s="126">
        <v>0</v>
      </c>
      <c r="F45" s="126">
        <v>0</v>
      </c>
    </row>
    <row r="46" spans="1:6" ht="15.75">
      <c r="A46" s="103">
        <v>19000000</v>
      </c>
      <c r="B46" s="27" t="s">
        <v>67</v>
      </c>
      <c r="C46" s="123">
        <v>70400</v>
      </c>
      <c r="D46" s="124">
        <v>0</v>
      </c>
      <c r="E46" s="124">
        <v>70400</v>
      </c>
      <c r="F46" s="124">
        <v>0</v>
      </c>
    </row>
    <row r="47" spans="1:6" ht="15.75">
      <c r="A47" s="103">
        <v>19010000</v>
      </c>
      <c r="B47" s="27" t="s">
        <v>68</v>
      </c>
      <c r="C47" s="123">
        <v>70400</v>
      </c>
      <c r="D47" s="124">
        <v>0</v>
      </c>
      <c r="E47" s="124">
        <v>70400</v>
      </c>
      <c r="F47" s="124">
        <v>0</v>
      </c>
    </row>
    <row r="48" spans="1:6" ht="78.75" customHeight="1">
      <c r="A48" s="28">
        <v>19010100</v>
      </c>
      <c r="B48" s="120" t="s">
        <v>371</v>
      </c>
      <c r="C48" s="125">
        <v>57100</v>
      </c>
      <c r="D48" s="126">
        <v>0</v>
      </c>
      <c r="E48" s="126">
        <v>57100</v>
      </c>
      <c r="F48" s="126">
        <v>0</v>
      </c>
    </row>
    <row r="49" spans="1:6" ht="39" customHeight="1">
      <c r="A49" s="28">
        <v>19010200</v>
      </c>
      <c r="B49" s="120" t="s">
        <v>317</v>
      </c>
      <c r="C49" s="125">
        <v>6600</v>
      </c>
      <c r="D49" s="126">
        <v>0</v>
      </c>
      <c r="E49" s="126">
        <v>6600</v>
      </c>
      <c r="F49" s="126">
        <v>0</v>
      </c>
    </row>
    <row r="50" spans="1:6" ht="60.75" customHeight="1">
      <c r="A50" s="28">
        <v>19010300</v>
      </c>
      <c r="B50" s="120" t="s">
        <v>318</v>
      </c>
      <c r="C50" s="125">
        <v>6700</v>
      </c>
      <c r="D50" s="126">
        <v>0</v>
      </c>
      <c r="E50" s="126">
        <v>6700</v>
      </c>
      <c r="F50" s="126">
        <v>0</v>
      </c>
    </row>
    <row r="51" spans="1:6" ht="15.75">
      <c r="A51" s="103">
        <v>20000000</v>
      </c>
      <c r="B51" s="27" t="s">
        <v>32</v>
      </c>
      <c r="C51" s="123">
        <v>7830157</v>
      </c>
      <c r="D51" s="124">
        <v>2312100</v>
      </c>
      <c r="E51" s="124">
        <v>5518057</v>
      </c>
      <c r="F51" s="124">
        <v>86000</v>
      </c>
    </row>
    <row r="52" spans="1:6" ht="47.25" customHeight="1">
      <c r="A52" s="103">
        <v>21000000</v>
      </c>
      <c r="B52" s="27" t="s">
        <v>33</v>
      </c>
      <c r="C52" s="123">
        <v>185000</v>
      </c>
      <c r="D52" s="124">
        <v>185000</v>
      </c>
      <c r="E52" s="124">
        <v>0</v>
      </c>
      <c r="F52" s="124">
        <v>0</v>
      </c>
    </row>
    <row r="53" spans="1:6" ht="108" customHeight="1">
      <c r="A53" s="103">
        <v>21010000</v>
      </c>
      <c r="B53" s="27" t="s">
        <v>440</v>
      </c>
      <c r="C53" s="123">
        <v>105000</v>
      </c>
      <c r="D53" s="124">
        <v>105000</v>
      </c>
      <c r="E53" s="124">
        <v>0</v>
      </c>
      <c r="F53" s="124">
        <v>0</v>
      </c>
    </row>
    <row r="54" spans="1:6" ht="56.25" customHeight="1">
      <c r="A54" s="28">
        <v>21010300</v>
      </c>
      <c r="B54" s="120" t="s">
        <v>34</v>
      </c>
      <c r="C54" s="125">
        <v>105000</v>
      </c>
      <c r="D54" s="126">
        <v>105000</v>
      </c>
      <c r="E54" s="126">
        <v>0</v>
      </c>
      <c r="F54" s="126">
        <v>0</v>
      </c>
    </row>
    <row r="55" spans="1:6" ht="47.25" customHeight="1">
      <c r="A55" s="103">
        <v>21080000</v>
      </c>
      <c r="B55" s="27" t="s">
        <v>35</v>
      </c>
      <c r="C55" s="123">
        <v>80000</v>
      </c>
      <c r="D55" s="124">
        <v>80000</v>
      </c>
      <c r="E55" s="124">
        <v>0</v>
      </c>
      <c r="F55" s="124">
        <v>0</v>
      </c>
    </row>
    <row r="56" spans="1:6" ht="15.75">
      <c r="A56" s="28">
        <v>21081100</v>
      </c>
      <c r="B56" s="120" t="s">
        <v>36</v>
      </c>
      <c r="C56" s="125">
        <v>20000</v>
      </c>
      <c r="D56" s="126">
        <v>20000</v>
      </c>
      <c r="E56" s="126">
        <v>0</v>
      </c>
      <c r="F56" s="126">
        <v>0</v>
      </c>
    </row>
    <row r="57" spans="1:6" ht="47.25">
      <c r="A57" s="28">
        <v>21081500</v>
      </c>
      <c r="B57" s="120" t="s">
        <v>372</v>
      </c>
      <c r="C57" s="125">
        <v>60000</v>
      </c>
      <c r="D57" s="126">
        <v>60000</v>
      </c>
      <c r="E57" s="126">
        <v>0</v>
      </c>
      <c r="F57" s="126">
        <v>0</v>
      </c>
    </row>
    <row r="58" spans="1:6" ht="43.5" customHeight="1">
      <c r="A58" s="103">
        <v>22000000</v>
      </c>
      <c r="B58" s="27" t="s">
        <v>37</v>
      </c>
      <c r="C58" s="123">
        <v>1727100</v>
      </c>
      <c r="D58" s="124">
        <v>1727100</v>
      </c>
      <c r="E58" s="124">
        <v>0</v>
      </c>
      <c r="F58" s="124">
        <v>0</v>
      </c>
    </row>
    <row r="59" spans="1:6" ht="51.75" customHeight="1">
      <c r="A59" s="103">
        <v>22010000</v>
      </c>
      <c r="B59" s="27" t="s">
        <v>69</v>
      </c>
      <c r="C59" s="123">
        <v>1529100</v>
      </c>
      <c r="D59" s="124">
        <v>1529100</v>
      </c>
      <c r="E59" s="124">
        <v>0</v>
      </c>
      <c r="F59" s="124">
        <v>0</v>
      </c>
    </row>
    <row r="60" spans="1:6" ht="63">
      <c r="A60" s="28">
        <v>22010200</v>
      </c>
      <c r="B60" s="120" t="s">
        <v>373</v>
      </c>
      <c r="C60" s="125">
        <v>38100</v>
      </c>
      <c r="D60" s="126">
        <v>38100</v>
      </c>
      <c r="E60" s="126">
        <v>0</v>
      </c>
      <c r="F60" s="126">
        <v>0</v>
      </c>
    </row>
    <row r="61" spans="1:6" ht="47.25">
      <c r="A61" s="28">
        <v>22010300</v>
      </c>
      <c r="B61" s="120" t="s">
        <v>374</v>
      </c>
      <c r="C61" s="125">
        <v>130000</v>
      </c>
      <c r="D61" s="126">
        <v>130000</v>
      </c>
      <c r="E61" s="126">
        <v>0</v>
      </c>
      <c r="F61" s="126">
        <v>0</v>
      </c>
    </row>
    <row r="62" spans="1:6" ht="15.75">
      <c r="A62" s="28">
        <v>22012500</v>
      </c>
      <c r="B62" s="120" t="s">
        <v>70</v>
      </c>
      <c r="C62" s="125">
        <v>1256000</v>
      </c>
      <c r="D62" s="126">
        <v>1256000</v>
      </c>
      <c r="E62" s="126">
        <v>0</v>
      </c>
      <c r="F62" s="126">
        <v>0</v>
      </c>
    </row>
    <row r="63" spans="1:6" ht="48" customHeight="1">
      <c r="A63" s="28">
        <v>22012600</v>
      </c>
      <c r="B63" s="120" t="s">
        <v>375</v>
      </c>
      <c r="C63" s="125">
        <v>95000</v>
      </c>
      <c r="D63" s="126">
        <v>95000</v>
      </c>
      <c r="E63" s="126">
        <v>0</v>
      </c>
      <c r="F63" s="126">
        <v>0</v>
      </c>
    </row>
    <row r="64" spans="1:6" ht="96" customHeight="1">
      <c r="A64" s="28">
        <v>22012900</v>
      </c>
      <c r="B64" s="120" t="s">
        <v>441</v>
      </c>
      <c r="C64" s="125">
        <v>10000</v>
      </c>
      <c r="D64" s="126">
        <v>10000</v>
      </c>
      <c r="E64" s="126">
        <v>0</v>
      </c>
      <c r="F64" s="126">
        <v>0</v>
      </c>
    </row>
    <row r="65" spans="1:6" ht="31.5" customHeight="1">
      <c r="A65" s="103">
        <v>22080000</v>
      </c>
      <c r="B65" s="27" t="s">
        <v>38</v>
      </c>
      <c r="C65" s="123">
        <v>155000</v>
      </c>
      <c r="D65" s="124">
        <v>155000</v>
      </c>
      <c r="E65" s="124">
        <v>0</v>
      </c>
      <c r="F65" s="124">
        <v>0</v>
      </c>
    </row>
    <row r="66" spans="1:6" ht="47.25">
      <c r="A66" s="28">
        <v>22080400</v>
      </c>
      <c r="B66" s="120" t="s">
        <v>39</v>
      </c>
      <c r="C66" s="125">
        <v>155000</v>
      </c>
      <c r="D66" s="126">
        <v>155000</v>
      </c>
      <c r="E66" s="126">
        <v>0</v>
      </c>
      <c r="F66" s="126">
        <v>0</v>
      </c>
    </row>
    <row r="67" spans="1:6" ht="15.75">
      <c r="A67" s="103">
        <v>22090000</v>
      </c>
      <c r="B67" s="27" t="s">
        <v>40</v>
      </c>
      <c r="C67" s="123">
        <v>43000</v>
      </c>
      <c r="D67" s="124">
        <v>43000</v>
      </c>
      <c r="E67" s="124">
        <v>0</v>
      </c>
      <c r="F67" s="124">
        <v>0</v>
      </c>
    </row>
    <row r="68" spans="1:6" ht="47.25">
      <c r="A68" s="28">
        <v>22090100</v>
      </c>
      <c r="B68" s="120" t="s">
        <v>41</v>
      </c>
      <c r="C68" s="125">
        <v>2000</v>
      </c>
      <c r="D68" s="126">
        <v>2000</v>
      </c>
      <c r="E68" s="126">
        <v>0</v>
      </c>
      <c r="F68" s="126">
        <v>0</v>
      </c>
    </row>
    <row r="69" spans="1:6" ht="42.75" customHeight="1">
      <c r="A69" s="28">
        <v>22090400</v>
      </c>
      <c r="B69" s="120" t="s">
        <v>42</v>
      </c>
      <c r="C69" s="125">
        <v>41000</v>
      </c>
      <c r="D69" s="126">
        <v>41000</v>
      </c>
      <c r="E69" s="126">
        <v>0</v>
      </c>
      <c r="F69" s="126">
        <v>0</v>
      </c>
    </row>
    <row r="70" spans="1:6" ht="15.75">
      <c r="A70" s="103">
        <v>24000000</v>
      </c>
      <c r="B70" s="27" t="s">
        <v>43</v>
      </c>
      <c r="C70" s="123">
        <v>486000</v>
      </c>
      <c r="D70" s="124">
        <v>400000</v>
      </c>
      <c r="E70" s="124">
        <v>86000</v>
      </c>
      <c r="F70" s="124">
        <v>86000</v>
      </c>
    </row>
    <row r="71" spans="1:6" ht="15.75">
      <c r="A71" s="103">
        <v>24060000</v>
      </c>
      <c r="B71" s="27" t="s">
        <v>35</v>
      </c>
      <c r="C71" s="123">
        <v>400000</v>
      </c>
      <c r="D71" s="124">
        <v>400000</v>
      </c>
      <c r="E71" s="124">
        <v>0</v>
      </c>
      <c r="F71" s="124">
        <v>0</v>
      </c>
    </row>
    <row r="72" spans="1:6" ht="15.75">
      <c r="A72" s="28">
        <v>24060300</v>
      </c>
      <c r="B72" s="120" t="s">
        <v>35</v>
      </c>
      <c r="C72" s="125">
        <v>400000</v>
      </c>
      <c r="D72" s="126">
        <v>400000</v>
      </c>
      <c r="E72" s="126">
        <v>0</v>
      </c>
      <c r="F72" s="126">
        <v>0</v>
      </c>
    </row>
    <row r="73" spans="1:6" ht="31.5">
      <c r="A73" s="28">
        <v>24170000</v>
      </c>
      <c r="B73" s="120" t="s">
        <v>376</v>
      </c>
      <c r="C73" s="125">
        <v>86000</v>
      </c>
      <c r="D73" s="126">
        <v>0</v>
      </c>
      <c r="E73" s="126">
        <v>86000</v>
      </c>
      <c r="F73" s="126">
        <v>86000</v>
      </c>
    </row>
    <row r="74" spans="1:6" ht="15.75">
      <c r="A74" s="103">
        <v>25000000</v>
      </c>
      <c r="B74" s="27" t="s">
        <v>88</v>
      </c>
      <c r="C74" s="123">
        <v>5432057</v>
      </c>
      <c r="D74" s="124">
        <v>0</v>
      </c>
      <c r="E74" s="124">
        <v>5432057</v>
      </c>
      <c r="F74" s="124">
        <v>0</v>
      </c>
    </row>
    <row r="75" spans="1:6" ht="39" customHeight="1">
      <c r="A75" s="103">
        <v>25010000</v>
      </c>
      <c r="B75" s="27" t="s">
        <v>89</v>
      </c>
      <c r="C75" s="123">
        <v>5432057</v>
      </c>
      <c r="D75" s="124">
        <v>0</v>
      </c>
      <c r="E75" s="124">
        <v>5432057</v>
      </c>
      <c r="F75" s="124">
        <v>0</v>
      </c>
    </row>
    <row r="76" spans="1:6" ht="31.5">
      <c r="A76" s="28">
        <v>25010100</v>
      </c>
      <c r="B76" s="120" t="s">
        <v>90</v>
      </c>
      <c r="C76" s="125">
        <v>4986674</v>
      </c>
      <c r="D76" s="126">
        <v>0</v>
      </c>
      <c r="E76" s="126">
        <v>4986674</v>
      </c>
      <c r="F76" s="126">
        <v>0</v>
      </c>
    </row>
    <row r="77" spans="1:6" ht="31.5">
      <c r="A77" s="28">
        <v>25010200</v>
      </c>
      <c r="B77" s="120" t="s">
        <v>91</v>
      </c>
      <c r="C77" s="125">
        <v>321008</v>
      </c>
      <c r="D77" s="126">
        <v>0</v>
      </c>
      <c r="E77" s="126">
        <v>321008</v>
      </c>
      <c r="F77" s="126">
        <v>0</v>
      </c>
    </row>
    <row r="78" spans="1:6" ht="31.5" customHeight="1">
      <c r="A78" s="28">
        <v>25010300</v>
      </c>
      <c r="B78" s="120" t="s">
        <v>442</v>
      </c>
      <c r="C78" s="125">
        <v>124375</v>
      </c>
      <c r="D78" s="126">
        <v>0</v>
      </c>
      <c r="E78" s="126">
        <v>124375</v>
      </c>
      <c r="F78" s="126">
        <v>0</v>
      </c>
    </row>
    <row r="79" spans="1:6" ht="15.75">
      <c r="A79" s="103">
        <v>30000000</v>
      </c>
      <c r="B79" s="27" t="s">
        <v>44</v>
      </c>
      <c r="C79" s="123">
        <v>227600</v>
      </c>
      <c r="D79" s="124">
        <v>2600</v>
      </c>
      <c r="E79" s="124">
        <v>225000</v>
      </c>
      <c r="F79" s="124">
        <v>225000</v>
      </c>
    </row>
    <row r="80" spans="1:6" ht="31.5" customHeight="1">
      <c r="A80" s="103">
        <v>31000000</v>
      </c>
      <c r="B80" s="27" t="s">
        <v>45</v>
      </c>
      <c r="C80" s="123">
        <v>227600</v>
      </c>
      <c r="D80" s="124">
        <v>2600</v>
      </c>
      <c r="E80" s="124">
        <v>225000</v>
      </c>
      <c r="F80" s="124">
        <v>225000</v>
      </c>
    </row>
    <row r="81" spans="1:6" ht="80.25" customHeight="1">
      <c r="A81" s="103">
        <v>31010000</v>
      </c>
      <c r="B81" s="27" t="s">
        <v>377</v>
      </c>
      <c r="C81" s="123">
        <v>2000</v>
      </c>
      <c r="D81" s="124">
        <v>2000</v>
      </c>
      <c r="E81" s="124">
        <v>0</v>
      </c>
      <c r="F81" s="124">
        <v>0</v>
      </c>
    </row>
    <row r="82" spans="1:6" ht="72.75" customHeight="1">
      <c r="A82" s="28">
        <v>31010200</v>
      </c>
      <c r="B82" s="120" t="s">
        <v>319</v>
      </c>
      <c r="C82" s="125">
        <v>2000</v>
      </c>
      <c r="D82" s="126">
        <v>2000</v>
      </c>
      <c r="E82" s="126">
        <v>0</v>
      </c>
      <c r="F82" s="126">
        <v>0</v>
      </c>
    </row>
    <row r="83" spans="1:6" ht="31.5">
      <c r="A83" s="28">
        <v>31020000</v>
      </c>
      <c r="B83" s="120" t="s">
        <v>378</v>
      </c>
      <c r="C83" s="125">
        <v>600</v>
      </c>
      <c r="D83" s="126">
        <v>600</v>
      </c>
      <c r="E83" s="126">
        <v>0</v>
      </c>
      <c r="F83" s="126">
        <v>0</v>
      </c>
    </row>
    <row r="84" spans="1:6" ht="58.5" customHeight="1">
      <c r="A84" s="28">
        <v>31030000</v>
      </c>
      <c r="B84" s="120" t="s">
        <v>46</v>
      </c>
      <c r="C84" s="125">
        <v>225000</v>
      </c>
      <c r="D84" s="126">
        <v>0</v>
      </c>
      <c r="E84" s="126">
        <v>225000</v>
      </c>
      <c r="F84" s="126">
        <v>225000</v>
      </c>
    </row>
    <row r="85" spans="1:6" ht="28.5" customHeight="1">
      <c r="A85" s="102"/>
      <c r="B85" s="40" t="s">
        <v>379</v>
      </c>
      <c r="C85" s="123">
        <v>240286457</v>
      </c>
      <c r="D85" s="123">
        <v>234473000</v>
      </c>
      <c r="E85" s="123">
        <v>5813457</v>
      </c>
      <c r="F85" s="123">
        <v>311000</v>
      </c>
    </row>
    <row r="86" spans="1:6" ht="15.75">
      <c r="A86" s="103">
        <v>40000000</v>
      </c>
      <c r="B86" s="27" t="s">
        <v>47</v>
      </c>
      <c r="C86" s="123">
        <v>123594826</v>
      </c>
      <c r="D86" s="124">
        <v>118674079</v>
      </c>
      <c r="E86" s="124">
        <v>4920747</v>
      </c>
      <c r="F86" s="124">
        <v>0</v>
      </c>
    </row>
    <row r="87" spans="1:6" ht="15.75">
      <c r="A87" s="103">
        <v>41000000</v>
      </c>
      <c r="B87" s="27" t="s">
        <v>48</v>
      </c>
      <c r="C87" s="123">
        <v>123594826</v>
      </c>
      <c r="D87" s="124">
        <v>118674079</v>
      </c>
      <c r="E87" s="124">
        <v>4920747</v>
      </c>
      <c r="F87" s="124">
        <v>0</v>
      </c>
    </row>
    <row r="88" spans="1:6" ht="15.75">
      <c r="A88" s="103">
        <v>41020000</v>
      </c>
      <c r="B88" s="27" t="s">
        <v>320</v>
      </c>
      <c r="C88" s="123">
        <v>29909000</v>
      </c>
      <c r="D88" s="124">
        <v>29909000</v>
      </c>
      <c r="E88" s="124">
        <v>0</v>
      </c>
      <c r="F88" s="124">
        <v>0</v>
      </c>
    </row>
    <row r="89" spans="1:6" ht="15.75">
      <c r="A89" s="28">
        <v>41020100</v>
      </c>
      <c r="B89" s="120" t="s">
        <v>380</v>
      </c>
      <c r="C89" s="125">
        <v>29909000</v>
      </c>
      <c r="D89" s="126">
        <v>29909000</v>
      </c>
      <c r="E89" s="126">
        <v>0</v>
      </c>
      <c r="F89" s="126">
        <v>0</v>
      </c>
    </row>
    <row r="90" spans="1:6" ht="15.75">
      <c r="A90" s="103">
        <v>41030000</v>
      </c>
      <c r="B90" s="27" t="s">
        <v>381</v>
      </c>
      <c r="C90" s="123">
        <v>86202496</v>
      </c>
      <c r="D90" s="124">
        <v>81281749</v>
      </c>
      <c r="E90" s="124">
        <v>4920747</v>
      </c>
      <c r="F90" s="124">
        <v>0</v>
      </c>
    </row>
    <row r="91" spans="1:6" ht="47.25">
      <c r="A91" s="28">
        <v>41031400</v>
      </c>
      <c r="B91" s="120" t="s">
        <v>473</v>
      </c>
      <c r="C91" s="125">
        <v>5904896</v>
      </c>
      <c r="D91" s="126">
        <v>984149</v>
      </c>
      <c r="E91" s="126">
        <v>4920747</v>
      </c>
      <c r="F91" s="126">
        <v>0</v>
      </c>
    </row>
    <row r="92" spans="1:6" ht="31.5" customHeight="1">
      <c r="A92" s="28">
        <v>41033900</v>
      </c>
      <c r="B92" s="120" t="s">
        <v>382</v>
      </c>
      <c r="C92" s="125">
        <v>66960100</v>
      </c>
      <c r="D92" s="126">
        <v>66960100</v>
      </c>
      <c r="E92" s="126">
        <v>0</v>
      </c>
      <c r="F92" s="126">
        <v>0</v>
      </c>
    </row>
    <row r="93" spans="1:6" ht="15.75">
      <c r="A93" s="28">
        <v>41034200</v>
      </c>
      <c r="B93" s="120" t="s">
        <v>383</v>
      </c>
      <c r="C93" s="125">
        <v>13337500</v>
      </c>
      <c r="D93" s="126">
        <v>13337500</v>
      </c>
      <c r="E93" s="126">
        <v>0</v>
      </c>
      <c r="F93" s="126">
        <v>0</v>
      </c>
    </row>
    <row r="94" spans="1:6" ht="31.5" customHeight="1">
      <c r="A94" s="103">
        <v>41050000</v>
      </c>
      <c r="B94" s="27" t="s">
        <v>322</v>
      </c>
      <c r="C94" s="123">
        <v>7483330</v>
      </c>
      <c r="D94" s="124">
        <v>7483330</v>
      </c>
      <c r="E94" s="124">
        <v>0</v>
      </c>
      <c r="F94" s="124">
        <v>0</v>
      </c>
    </row>
    <row r="95" spans="1:6" ht="31.5">
      <c r="A95" s="28">
        <v>41051000</v>
      </c>
      <c r="B95" s="120" t="s">
        <v>443</v>
      </c>
      <c r="C95" s="125">
        <v>1087500</v>
      </c>
      <c r="D95" s="126">
        <v>1087500</v>
      </c>
      <c r="E95" s="126">
        <v>0</v>
      </c>
      <c r="F95" s="126">
        <v>0</v>
      </c>
    </row>
    <row r="96" spans="1:16" ht="61.5" customHeight="1">
      <c r="A96" s="28">
        <v>41051200</v>
      </c>
      <c r="B96" s="120" t="s">
        <v>427</v>
      </c>
      <c r="C96" s="125">
        <v>189900</v>
      </c>
      <c r="D96" s="126">
        <v>189900</v>
      </c>
      <c r="E96" s="126">
        <v>0</v>
      </c>
      <c r="F96" s="126">
        <v>0</v>
      </c>
      <c r="G96" s="6"/>
      <c r="H96" s="6"/>
      <c r="I96" s="6"/>
      <c r="J96" s="6"/>
      <c r="K96" s="6"/>
      <c r="L96" s="6"/>
      <c r="M96" s="6"/>
      <c r="N96" s="6"/>
      <c r="O96" s="6"/>
      <c r="P96" s="20"/>
    </row>
    <row r="97" spans="1:16" ht="60.75" customHeight="1">
      <c r="A97" s="28">
        <v>41051500</v>
      </c>
      <c r="B97" s="120" t="s">
        <v>384</v>
      </c>
      <c r="C97" s="125">
        <v>593700</v>
      </c>
      <c r="D97" s="126">
        <v>593700</v>
      </c>
      <c r="E97" s="126">
        <v>0</v>
      </c>
      <c r="F97" s="126">
        <v>0</v>
      </c>
      <c r="G97" s="6"/>
      <c r="H97" s="6"/>
      <c r="I97" s="6"/>
      <c r="J97" s="6"/>
      <c r="K97" s="6"/>
      <c r="L97" s="6"/>
      <c r="M97" s="6"/>
      <c r="N97" s="6"/>
      <c r="O97" s="6"/>
      <c r="P97" s="20"/>
    </row>
    <row r="98" spans="1:16" ht="15.75">
      <c r="A98" s="28">
        <v>41053900</v>
      </c>
      <c r="B98" s="120" t="s">
        <v>187</v>
      </c>
      <c r="C98" s="125">
        <v>5612230</v>
      </c>
      <c r="D98" s="126">
        <v>5612230</v>
      </c>
      <c r="E98" s="126">
        <v>0</v>
      </c>
      <c r="F98" s="126">
        <v>0</v>
      </c>
      <c r="G98" s="6"/>
      <c r="H98" s="6"/>
      <c r="I98" s="6"/>
      <c r="J98" s="6"/>
      <c r="K98" s="6"/>
      <c r="L98" s="6"/>
      <c r="M98" s="6"/>
      <c r="N98" s="6"/>
      <c r="O98" s="6"/>
      <c r="P98" s="20"/>
    </row>
    <row r="99" spans="1:16" ht="15.75">
      <c r="A99" s="102" t="s">
        <v>332</v>
      </c>
      <c r="B99" s="40" t="s">
        <v>385</v>
      </c>
      <c r="C99" s="123">
        <v>363881283</v>
      </c>
      <c r="D99" s="123">
        <v>353147079</v>
      </c>
      <c r="E99" s="123">
        <v>10734204</v>
      </c>
      <c r="F99" s="123">
        <v>311000</v>
      </c>
      <c r="G99" s="6"/>
      <c r="H99" s="6"/>
      <c r="I99" s="6"/>
      <c r="J99" s="6"/>
      <c r="K99" s="6"/>
      <c r="L99" s="6"/>
      <c r="M99" s="6"/>
      <c r="N99" s="6"/>
      <c r="O99" s="6"/>
      <c r="P99" s="20"/>
    </row>
    <row r="100" spans="1:16" ht="15.75">
      <c r="A100" s="62"/>
      <c r="B100" s="90"/>
      <c r="C100" s="99"/>
      <c r="D100" s="99"/>
      <c r="E100" s="99"/>
      <c r="F100" s="99"/>
      <c r="G100" s="6"/>
      <c r="H100" s="6"/>
      <c r="I100" s="6"/>
      <c r="J100" s="6"/>
      <c r="K100" s="6"/>
      <c r="L100" s="6"/>
      <c r="M100" s="6"/>
      <c r="N100" s="6"/>
      <c r="O100" s="6"/>
      <c r="P100" s="20"/>
    </row>
    <row r="101" spans="1:16" ht="15.75">
      <c r="A101" s="92" t="s">
        <v>412</v>
      </c>
      <c r="B101" s="90"/>
      <c r="C101" s="93" t="s">
        <v>414</v>
      </c>
      <c r="D101" s="91"/>
      <c r="E101" s="91"/>
      <c r="F101" s="91"/>
      <c r="G101" s="6"/>
      <c r="H101" s="6"/>
      <c r="I101" s="6"/>
      <c r="J101" s="6"/>
      <c r="K101" s="6"/>
      <c r="L101" s="6"/>
      <c r="M101" s="6"/>
      <c r="N101" s="6"/>
      <c r="O101" s="6"/>
      <c r="P101" s="20"/>
    </row>
    <row r="102" spans="1:16" ht="15.75">
      <c r="A102" s="62"/>
      <c r="B102" s="90"/>
      <c r="C102" s="91"/>
      <c r="D102" s="91"/>
      <c r="E102" s="91"/>
      <c r="F102" s="91"/>
      <c r="G102" s="6"/>
      <c r="H102" s="6"/>
      <c r="I102" s="6"/>
      <c r="J102" s="6"/>
      <c r="K102" s="6"/>
      <c r="L102" s="6"/>
      <c r="M102" s="6"/>
      <c r="N102" s="6"/>
      <c r="O102" s="6"/>
      <c r="P102" s="20"/>
    </row>
    <row r="103" spans="1:16" ht="45.75" customHeight="1">
      <c r="A103" s="143" t="s">
        <v>387</v>
      </c>
      <c r="B103" s="143"/>
      <c r="C103" s="143"/>
      <c r="D103" s="143"/>
      <c r="E103" s="143"/>
      <c r="F103" s="143"/>
      <c r="G103" s="6"/>
      <c r="H103" s="6"/>
      <c r="I103" s="6"/>
      <c r="J103" s="6"/>
      <c r="K103" s="6"/>
      <c r="L103" s="6"/>
      <c r="M103" s="6"/>
      <c r="N103" s="6"/>
      <c r="O103" s="6"/>
      <c r="P103" s="20"/>
    </row>
    <row r="104" spans="1:16" ht="15.75">
      <c r="A104" s="56"/>
      <c r="B104" s="56"/>
      <c r="C104" s="56"/>
      <c r="D104" s="56"/>
      <c r="E104" s="56"/>
      <c r="F104" s="56"/>
      <c r="G104" s="6"/>
      <c r="H104" s="6"/>
      <c r="I104" s="6"/>
      <c r="J104" s="6"/>
      <c r="K104" s="6"/>
      <c r="L104" s="6"/>
      <c r="M104" s="6"/>
      <c r="N104" s="6"/>
      <c r="O104" s="6"/>
      <c r="P104" s="20"/>
    </row>
    <row r="105" spans="1:16" ht="15.75">
      <c r="A105" s="57" t="s">
        <v>474</v>
      </c>
      <c r="B105" s="56"/>
      <c r="C105" s="56"/>
      <c r="D105" s="56"/>
      <c r="E105" s="56"/>
      <c r="F105" s="56"/>
      <c r="G105" s="6"/>
      <c r="H105" s="6"/>
      <c r="I105" s="6"/>
      <c r="J105" s="6"/>
      <c r="K105" s="6"/>
      <c r="L105" s="6"/>
      <c r="M105" s="6"/>
      <c r="N105" s="6"/>
      <c r="O105" s="6"/>
      <c r="P105" s="20"/>
    </row>
  </sheetData>
  <sheetProtection/>
  <mergeCells count="9">
    <mergeCell ref="A103:F103"/>
    <mergeCell ref="A6:F6"/>
    <mergeCell ref="A10:A12"/>
    <mergeCell ref="B10:B12"/>
    <mergeCell ref="C10:C12"/>
    <mergeCell ref="D10:D12"/>
    <mergeCell ref="E10:F10"/>
    <mergeCell ref="E11:E12"/>
    <mergeCell ref="F11:F12"/>
  </mergeCells>
  <printOptions/>
  <pageMargins left="0.7086614173228347" right="0.28" top="0.36" bottom="0.25" header="0.31496062992125984" footer="0.31496062992125984"/>
  <pageSetup fitToHeight="3" fitToWidth="1" horizontalDpi="600" verticalDpi="600" orientation="portrait" paperSize="9" scale="58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4" sqref="F4"/>
    </sheetView>
  </sheetViews>
  <sheetFormatPr defaultColWidth="9.00390625" defaultRowHeight="12.75"/>
  <cols>
    <col min="2" max="2" width="58.375" style="0" customWidth="1"/>
    <col min="3" max="3" width="22.75390625" style="0" customWidth="1"/>
    <col min="4" max="4" width="20.00390625" style="0" customWidth="1"/>
    <col min="5" max="5" width="18.875" style="0" customWidth="1"/>
    <col min="6" max="6" width="31.25390625" style="0" customWidth="1"/>
  </cols>
  <sheetData>
    <row r="1" spans="1:6" ht="15.75">
      <c r="A1" s="33"/>
      <c r="B1" s="33"/>
      <c r="C1" s="33"/>
      <c r="D1" s="33"/>
      <c r="E1" s="33"/>
      <c r="F1" s="33" t="s">
        <v>92</v>
      </c>
    </row>
    <row r="2" spans="1:6" ht="15.75">
      <c r="A2" s="33"/>
      <c r="B2" s="33"/>
      <c r="C2" s="33"/>
      <c r="D2" s="33"/>
      <c r="E2" s="33"/>
      <c r="F2" s="33" t="s">
        <v>9</v>
      </c>
    </row>
    <row r="3" spans="1:6" ht="15.75">
      <c r="A3" s="33"/>
      <c r="B3" s="33"/>
      <c r="C3" s="33"/>
      <c r="D3" s="33"/>
      <c r="E3" s="33"/>
      <c r="F3" s="33" t="s">
        <v>408</v>
      </c>
    </row>
    <row r="4" spans="1:6" ht="15.75">
      <c r="A4" s="33"/>
      <c r="B4" s="33"/>
      <c r="C4" s="33"/>
      <c r="D4" s="33"/>
      <c r="E4" s="33"/>
      <c r="F4" s="33" t="s">
        <v>529</v>
      </c>
    </row>
    <row r="5" spans="1:6" ht="15.75">
      <c r="A5" s="6"/>
      <c r="B5" s="6"/>
      <c r="C5" s="6"/>
      <c r="D5" s="6"/>
      <c r="E5" s="6"/>
      <c r="F5" s="6"/>
    </row>
    <row r="6" spans="1:6" ht="15.75">
      <c r="A6" s="152" t="s">
        <v>335</v>
      </c>
      <c r="B6" s="153"/>
      <c r="C6" s="153"/>
      <c r="D6" s="153"/>
      <c r="E6" s="153"/>
      <c r="F6" s="153"/>
    </row>
    <row r="7" spans="1:6" ht="15.75">
      <c r="A7" s="136" t="s">
        <v>451</v>
      </c>
      <c r="B7" s="118"/>
      <c r="C7" s="113"/>
      <c r="D7" s="113"/>
      <c r="E7" s="113"/>
      <c r="F7" s="113"/>
    </row>
    <row r="8" spans="1:6" ht="15.75">
      <c r="A8" s="137" t="s">
        <v>504</v>
      </c>
      <c r="B8" s="117"/>
      <c r="C8" s="113"/>
      <c r="D8" s="113"/>
      <c r="E8" s="113"/>
      <c r="F8" s="113"/>
    </row>
    <row r="9" spans="1:6" ht="15.75">
      <c r="A9" s="33"/>
      <c r="B9" s="33"/>
      <c r="C9" s="33"/>
      <c r="D9" s="33"/>
      <c r="E9" s="33"/>
      <c r="F9" s="34" t="s">
        <v>18</v>
      </c>
    </row>
    <row r="10" spans="1:6" ht="12.75" customHeight="1">
      <c r="A10" s="146" t="s">
        <v>14</v>
      </c>
      <c r="B10" s="146" t="s">
        <v>327</v>
      </c>
      <c r="C10" s="147" t="s">
        <v>328</v>
      </c>
      <c r="D10" s="146" t="s">
        <v>5</v>
      </c>
      <c r="E10" s="146" t="s">
        <v>6</v>
      </c>
      <c r="F10" s="146"/>
    </row>
    <row r="11" spans="1:6" ht="12.75" customHeight="1">
      <c r="A11" s="146"/>
      <c r="B11" s="146"/>
      <c r="C11" s="146"/>
      <c r="D11" s="146"/>
      <c r="E11" s="146" t="s">
        <v>329</v>
      </c>
      <c r="F11" s="146" t="s">
        <v>330</v>
      </c>
    </row>
    <row r="12" spans="1:6" ht="34.5" customHeight="1">
      <c r="A12" s="146"/>
      <c r="B12" s="146"/>
      <c r="C12" s="146"/>
      <c r="D12" s="146"/>
      <c r="E12" s="146"/>
      <c r="F12" s="146"/>
    </row>
    <row r="13" spans="1:6" ht="15.75">
      <c r="A13" s="29">
        <v>1</v>
      </c>
      <c r="B13" s="29">
        <v>2</v>
      </c>
      <c r="C13" s="61">
        <v>3</v>
      </c>
      <c r="D13" s="29">
        <v>4</v>
      </c>
      <c r="E13" s="29">
        <v>5</v>
      </c>
      <c r="F13" s="29">
        <v>6</v>
      </c>
    </row>
    <row r="14" spans="1:6" ht="15.75">
      <c r="A14" s="148" t="s">
        <v>331</v>
      </c>
      <c r="B14" s="149"/>
      <c r="C14" s="149"/>
      <c r="D14" s="149"/>
      <c r="E14" s="149"/>
      <c r="F14" s="150"/>
    </row>
    <row r="15" spans="1:6" ht="15.75">
      <c r="A15" s="103">
        <v>200000</v>
      </c>
      <c r="B15" s="27" t="s">
        <v>49</v>
      </c>
      <c r="C15" s="104">
        <v>5099903.030000001</v>
      </c>
      <c r="D15" s="105">
        <v>-17673516.97</v>
      </c>
      <c r="E15" s="105">
        <v>22773420</v>
      </c>
      <c r="F15" s="105">
        <v>22773420</v>
      </c>
    </row>
    <row r="16" spans="1:6" ht="31.5">
      <c r="A16" s="103">
        <v>208000</v>
      </c>
      <c r="B16" s="27" t="s">
        <v>50</v>
      </c>
      <c r="C16" s="104">
        <v>5099903.030000001</v>
      </c>
      <c r="D16" s="105">
        <v>-17673516.97</v>
      </c>
      <c r="E16" s="105">
        <v>22773420</v>
      </c>
      <c r="F16" s="105">
        <v>22773420</v>
      </c>
    </row>
    <row r="17" spans="1:6" ht="15.75">
      <c r="A17" s="28">
        <v>208100</v>
      </c>
      <c r="B17" s="139" t="s">
        <v>468</v>
      </c>
      <c r="C17" s="106">
        <v>5159903.029999999</v>
      </c>
      <c r="D17" s="107">
        <v>5159903.029999999</v>
      </c>
      <c r="E17" s="107">
        <v>0</v>
      </c>
      <c r="F17" s="107">
        <v>0</v>
      </c>
    </row>
    <row r="18" spans="1:6" ht="63">
      <c r="A18" s="28"/>
      <c r="B18" s="139" t="s">
        <v>465</v>
      </c>
      <c r="C18" s="106">
        <f>D18+E18</f>
        <v>255016.99</v>
      </c>
      <c r="D18" s="107">
        <v>255016.99</v>
      </c>
      <c r="E18" s="107"/>
      <c r="F18" s="107"/>
    </row>
    <row r="19" spans="1:6" ht="15.75">
      <c r="A19" s="28"/>
      <c r="B19" s="139" t="s">
        <v>466</v>
      </c>
      <c r="C19" s="106">
        <f>D19+E19</f>
        <v>0.04</v>
      </c>
      <c r="D19" s="107">
        <v>0.04</v>
      </c>
      <c r="E19" s="107"/>
      <c r="F19" s="107"/>
    </row>
    <row r="20" spans="1:6" ht="15.75">
      <c r="A20" s="28"/>
      <c r="B20" s="139" t="s">
        <v>467</v>
      </c>
      <c r="C20" s="106">
        <f>D20+E20</f>
        <v>41627.53</v>
      </c>
      <c r="D20" s="107">
        <v>41627.53</v>
      </c>
      <c r="E20" s="107"/>
      <c r="F20" s="107"/>
    </row>
    <row r="21" spans="1:6" ht="78.75" customHeight="1">
      <c r="A21" s="28">
        <v>208200</v>
      </c>
      <c r="B21" s="139" t="s">
        <v>51</v>
      </c>
      <c r="C21" s="106">
        <v>60000</v>
      </c>
      <c r="D21" s="107">
        <v>60000</v>
      </c>
      <c r="E21" s="107">
        <v>0</v>
      </c>
      <c r="F21" s="107">
        <v>0</v>
      </c>
    </row>
    <row r="22" spans="1:6" ht="29.25" customHeight="1">
      <c r="A22" s="28">
        <v>208400</v>
      </c>
      <c r="B22" s="139" t="s">
        <v>52</v>
      </c>
      <c r="C22" s="106">
        <v>0</v>
      </c>
      <c r="D22" s="107">
        <v>-22773420</v>
      </c>
      <c r="E22" s="107">
        <v>22773420</v>
      </c>
      <c r="F22" s="107">
        <v>22773420</v>
      </c>
    </row>
    <row r="23" spans="1:6" ht="110.25">
      <c r="A23" s="28"/>
      <c r="B23" s="111" t="s">
        <v>476</v>
      </c>
      <c r="C23" s="106">
        <v>0</v>
      </c>
      <c r="D23" s="107">
        <v>-5250000</v>
      </c>
      <c r="E23" s="107">
        <v>5250000</v>
      </c>
      <c r="F23" s="107">
        <v>5250000</v>
      </c>
    </row>
    <row r="24" spans="1:6" ht="47.25">
      <c r="A24" s="28"/>
      <c r="B24" s="111" t="s">
        <v>469</v>
      </c>
      <c r="C24" s="106">
        <v>0</v>
      </c>
      <c r="D24" s="107">
        <v>-64500</v>
      </c>
      <c r="E24" s="107">
        <f>-D24</f>
        <v>64500</v>
      </c>
      <c r="F24" s="107">
        <f>E24</f>
        <v>64500</v>
      </c>
    </row>
    <row r="25" spans="1:8" ht="15.75">
      <c r="A25" s="102" t="s">
        <v>332</v>
      </c>
      <c r="B25" s="40" t="s">
        <v>333</v>
      </c>
      <c r="C25" s="104">
        <v>5099903.030000001</v>
      </c>
      <c r="D25" s="104">
        <v>-17673516.97</v>
      </c>
      <c r="E25" s="104">
        <v>22773420</v>
      </c>
      <c r="F25" s="104">
        <v>22773420</v>
      </c>
      <c r="G25" s="14"/>
      <c r="H25" s="14"/>
    </row>
    <row r="26" spans="1:6" ht="15.75">
      <c r="A26" s="148" t="s">
        <v>334</v>
      </c>
      <c r="B26" s="149"/>
      <c r="C26" s="149"/>
      <c r="D26" s="149"/>
      <c r="E26" s="149"/>
      <c r="F26" s="150"/>
    </row>
    <row r="27" spans="1:6" ht="15.75">
      <c r="A27" s="103">
        <v>600000</v>
      </c>
      <c r="B27" s="27" t="s">
        <v>53</v>
      </c>
      <c r="C27" s="104">
        <v>5099903.030000001</v>
      </c>
      <c r="D27" s="105">
        <v>-17673516.97</v>
      </c>
      <c r="E27" s="105">
        <v>22773420</v>
      </c>
      <c r="F27" s="105">
        <v>22773420</v>
      </c>
    </row>
    <row r="28" spans="1:6" ht="15.75">
      <c r="A28" s="103">
        <v>602000</v>
      </c>
      <c r="B28" s="27" t="s">
        <v>54</v>
      </c>
      <c r="C28" s="104">
        <v>5099903.030000001</v>
      </c>
      <c r="D28" s="105">
        <v>-17673516.97</v>
      </c>
      <c r="E28" s="105">
        <v>22773420</v>
      </c>
      <c r="F28" s="105">
        <v>22773420</v>
      </c>
    </row>
    <row r="29" spans="1:6" ht="15.75">
      <c r="A29" s="28">
        <v>602100</v>
      </c>
      <c r="B29" s="139" t="s">
        <v>475</v>
      </c>
      <c r="C29" s="106">
        <v>5159903.029999999</v>
      </c>
      <c r="D29" s="107">
        <v>5159903.029999999</v>
      </c>
      <c r="E29" s="107">
        <v>0</v>
      </c>
      <c r="F29" s="107">
        <v>0</v>
      </c>
    </row>
    <row r="30" spans="1:6" ht="63">
      <c r="A30" s="28"/>
      <c r="B30" s="139" t="s">
        <v>465</v>
      </c>
      <c r="C30" s="106">
        <f>D30+E30</f>
        <v>255016.99</v>
      </c>
      <c r="D30" s="107">
        <v>255016.99</v>
      </c>
      <c r="E30" s="107"/>
      <c r="F30" s="107"/>
    </row>
    <row r="31" spans="1:6" ht="15.75">
      <c r="A31" s="28"/>
      <c r="B31" s="139" t="s">
        <v>466</v>
      </c>
      <c r="C31" s="106">
        <f>D31+E31</f>
        <v>0.04</v>
      </c>
      <c r="D31" s="107">
        <v>0.04</v>
      </c>
      <c r="E31" s="107"/>
      <c r="F31" s="107"/>
    </row>
    <row r="32" spans="1:6" ht="15.75">
      <c r="A32" s="28"/>
      <c r="B32" s="139" t="s">
        <v>467</v>
      </c>
      <c r="C32" s="106">
        <f>D32+E32</f>
        <v>41627.53</v>
      </c>
      <c r="D32" s="107">
        <v>41627.53</v>
      </c>
      <c r="E32" s="107"/>
      <c r="F32" s="107"/>
    </row>
    <row r="33" spans="1:6" ht="15.75">
      <c r="A33" s="28">
        <v>602200</v>
      </c>
      <c r="B33" s="139" t="s">
        <v>51</v>
      </c>
      <c r="C33" s="106">
        <v>60000</v>
      </c>
      <c r="D33" s="107">
        <v>60000</v>
      </c>
      <c r="E33" s="107">
        <v>0</v>
      </c>
      <c r="F33" s="107">
        <v>0</v>
      </c>
    </row>
    <row r="34" spans="1:6" ht="31.5">
      <c r="A34" s="28">
        <v>602400</v>
      </c>
      <c r="B34" s="139" t="s">
        <v>52</v>
      </c>
      <c r="C34" s="106">
        <v>0</v>
      </c>
      <c r="D34" s="107">
        <v>-22773420</v>
      </c>
      <c r="E34" s="107">
        <v>22773420</v>
      </c>
      <c r="F34" s="107">
        <v>22773420</v>
      </c>
    </row>
    <row r="35" spans="1:6" ht="121.5" customHeight="1">
      <c r="A35" s="28"/>
      <c r="B35" s="111" t="s">
        <v>476</v>
      </c>
      <c r="C35" s="106">
        <v>0</v>
      </c>
      <c r="D35" s="107">
        <v>-5250000</v>
      </c>
      <c r="E35" s="107">
        <v>5250000</v>
      </c>
      <c r="F35" s="107">
        <v>5250000</v>
      </c>
    </row>
    <row r="36" spans="1:6" ht="77.25" customHeight="1">
      <c r="A36" s="28"/>
      <c r="B36" s="111" t="s">
        <v>469</v>
      </c>
      <c r="C36" s="106">
        <v>0</v>
      </c>
      <c r="D36" s="107">
        <v>-64500</v>
      </c>
      <c r="E36" s="107">
        <f>-D36</f>
        <v>64500</v>
      </c>
      <c r="F36" s="107">
        <f>E36</f>
        <v>64500</v>
      </c>
    </row>
    <row r="37" spans="1:6" s="60" customFormat="1" ht="15.75">
      <c r="A37" s="102" t="s">
        <v>332</v>
      </c>
      <c r="B37" s="40" t="s">
        <v>333</v>
      </c>
      <c r="C37" s="104">
        <v>5099903.030000001</v>
      </c>
      <c r="D37" s="104">
        <v>-17673516.97</v>
      </c>
      <c r="E37" s="104">
        <v>22773420</v>
      </c>
      <c r="F37" s="104">
        <v>22773420</v>
      </c>
    </row>
    <row r="38" spans="1:6" s="60" customFormat="1" ht="15.75">
      <c r="A38" s="62"/>
      <c r="B38" s="63"/>
      <c r="C38" s="64"/>
      <c r="D38" s="64"/>
      <c r="E38" s="64"/>
      <c r="F38" s="64"/>
    </row>
    <row r="39" spans="1:6" ht="15.75">
      <c r="A39" s="6" t="s">
        <v>415</v>
      </c>
      <c r="B39" s="16"/>
      <c r="C39" s="6"/>
      <c r="D39" s="6"/>
      <c r="E39" s="16"/>
      <c r="F39" s="6"/>
    </row>
    <row r="40" spans="1:6" ht="15.75">
      <c r="A40" s="6"/>
      <c r="B40" s="16"/>
      <c r="C40" s="6"/>
      <c r="D40" s="6"/>
      <c r="E40" s="16"/>
      <c r="F40" s="6"/>
    </row>
    <row r="41" spans="1:6" ht="34.5" customHeight="1">
      <c r="A41" s="151" t="s">
        <v>336</v>
      </c>
      <c r="B41" s="151"/>
      <c r="C41" s="151"/>
      <c r="D41" s="151"/>
      <c r="E41" s="151"/>
      <c r="F41" s="151"/>
    </row>
    <row r="42" spans="1:6" ht="15.75">
      <c r="A42" s="6"/>
      <c r="B42" s="6"/>
      <c r="C42" s="6"/>
      <c r="D42" s="6"/>
      <c r="E42" s="6"/>
      <c r="F42" s="6"/>
    </row>
    <row r="43" spans="1:6" ht="15.75">
      <c r="A43" s="127" t="s">
        <v>478</v>
      </c>
      <c r="B43" s="52"/>
      <c r="C43" s="52"/>
      <c r="D43" s="52"/>
      <c r="E43" s="52"/>
      <c r="F43" s="52"/>
    </row>
    <row r="44" spans="1:6" ht="15.75">
      <c r="A44" s="6"/>
      <c r="B44" s="6"/>
      <c r="C44" s="6"/>
      <c r="D44" s="6"/>
      <c r="E44" s="6"/>
      <c r="F44" s="6"/>
    </row>
  </sheetData>
  <sheetProtection/>
  <mergeCells count="11">
    <mergeCell ref="A6:F6"/>
    <mergeCell ref="D10:D12"/>
    <mergeCell ref="E10:F10"/>
    <mergeCell ref="E11:E12"/>
    <mergeCell ref="F11:F12"/>
    <mergeCell ref="A14:F14"/>
    <mergeCell ref="A26:F26"/>
    <mergeCell ref="A10:A12"/>
    <mergeCell ref="B10:B12"/>
    <mergeCell ref="C10:C12"/>
    <mergeCell ref="A41:F41"/>
  </mergeCells>
  <printOptions/>
  <pageMargins left="0.26" right="0.19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view="pageBreakPreview" zoomScale="60" zoomScalePageLayoutView="0" workbookViewId="0" topLeftCell="A1">
      <pane xSplit="4" ySplit="14" topLeftCell="E96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4" sqref="O4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9.125" style="0" customWidth="1"/>
    <col min="10" max="10" width="17.00390625" style="0" customWidth="1"/>
    <col min="11" max="11" width="16.75390625" style="0" customWidth="1"/>
    <col min="12" max="12" width="19.1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 t="s">
        <v>93</v>
      </c>
      <c r="P1" s="35"/>
    </row>
    <row r="2" spans="1:1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 t="s">
        <v>9</v>
      </c>
      <c r="P2" s="35"/>
    </row>
    <row r="3" spans="1:16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 t="s">
        <v>408</v>
      </c>
      <c r="P3" s="35"/>
    </row>
    <row r="4" spans="1:16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 t="s">
        <v>529</v>
      </c>
      <c r="P4" s="35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ht="15.75">
      <c r="A7" s="154" t="s">
        <v>355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6" ht="15.75">
      <c r="A8" s="118" t="s">
        <v>451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32.25" customHeight="1">
      <c r="A9" s="117" t="s">
        <v>504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 t="s">
        <v>18</v>
      </c>
    </row>
    <row r="11" spans="1:16" ht="12.75" customHeight="1">
      <c r="A11" s="146" t="s">
        <v>337</v>
      </c>
      <c r="B11" s="146" t="s">
        <v>338</v>
      </c>
      <c r="C11" s="146" t="s">
        <v>339</v>
      </c>
      <c r="D11" s="146" t="s">
        <v>340</v>
      </c>
      <c r="E11" s="146" t="s">
        <v>5</v>
      </c>
      <c r="F11" s="146"/>
      <c r="G11" s="146"/>
      <c r="H11" s="146"/>
      <c r="I11" s="146"/>
      <c r="J11" s="146" t="s">
        <v>6</v>
      </c>
      <c r="K11" s="146"/>
      <c r="L11" s="146"/>
      <c r="M11" s="146"/>
      <c r="N11" s="146"/>
      <c r="O11" s="146"/>
      <c r="P11" s="147" t="s">
        <v>55</v>
      </c>
    </row>
    <row r="12" spans="1:16" ht="12.75" customHeight="1">
      <c r="A12" s="146"/>
      <c r="B12" s="146"/>
      <c r="C12" s="146"/>
      <c r="D12" s="146"/>
      <c r="E12" s="147" t="s">
        <v>329</v>
      </c>
      <c r="F12" s="146" t="s">
        <v>56</v>
      </c>
      <c r="G12" s="146" t="s">
        <v>57</v>
      </c>
      <c r="H12" s="146"/>
      <c r="I12" s="146" t="s">
        <v>58</v>
      </c>
      <c r="J12" s="147" t="s">
        <v>329</v>
      </c>
      <c r="K12" s="146" t="s">
        <v>330</v>
      </c>
      <c r="L12" s="146" t="s">
        <v>56</v>
      </c>
      <c r="M12" s="146" t="s">
        <v>57</v>
      </c>
      <c r="N12" s="146"/>
      <c r="O12" s="146" t="s">
        <v>58</v>
      </c>
      <c r="P12" s="146"/>
    </row>
    <row r="13" spans="1:16" ht="12.75" customHeight="1">
      <c r="A13" s="146"/>
      <c r="B13" s="146"/>
      <c r="C13" s="146"/>
      <c r="D13" s="146"/>
      <c r="E13" s="146"/>
      <c r="F13" s="146"/>
      <c r="G13" s="146" t="s">
        <v>59</v>
      </c>
      <c r="H13" s="146" t="s">
        <v>60</v>
      </c>
      <c r="I13" s="146"/>
      <c r="J13" s="146"/>
      <c r="K13" s="146"/>
      <c r="L13" s="146"/>
      <c r="M13" s="146" t="s">
        <v>59</v>
      </c>
      <c r="N13" s="146" t="s">
        <v>60</v>
      </c>
      <c r="O13" s="146"/>
      <c r="P13" s="146"/>
    </row>
    <row r="14" spans="1:16" ht="121.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</row>
    <row r="15" spans="1:16" ht="15.75">
      <c r="A15" s="29">
        <v>1</v>
      </c>
      <c r="B15" s="29">
        <v>2</v>
      </c>
      <c r="C15" s="29">
        <v>3</v>
      </c>
      <c r="D15" s="29">
        <v>4</v>
      </c>
      <c r="E15" s="61">
        <v>5</v>
      </c>
      <c r="F15" s="29">
        <v>6</v>
      </c>
      <c r="G15" s="29">
        <v>7</v>
      </c>
      <c r="H15" s="29">
        <v>8</v>
      </c>
      <c r="I15" s="29">
        <v>9</v>
      </c>
      <c r="J15" s="61">
        <v>10</v>
      </c>
      <c r="K15" s="29">
        <v>11</v>
      </c>
      <c r="L15" s="29">
        <v>12</v>
      </c>
      <c r="M15" s="29">
        <v>13</v>
      </c>
      <c r="N15" s="29">
        <v>14</v>
      </c>
      <c r="O15" s="29">
        <v>15</v>
      </c>
      <c r="P15" s="61">
        <v>16</v>
      </c>
    </row>
    <row r="16" spans="1:17" ht="15.75">
      <c r="A16" s="37" t="s">
        <v>195</v>
      </c>
      <c r="B16" s="27"/>
      <c r="C16" s="109"/>
      <c r="D16" s="128" t="s">
        <v>61</v>
      </c>
      <c r="E16" s="108">
        <v>25768766</v>
      </c>
      <c r="F16" s="109">
        <v>24108766</v>
      </c>
      <c r="G16" s="109">
        <v>16997000</v>
      </c>
      <c r="H16" s="109">
        <v>909000</v>
      </c>
      <c r="I16" s="109">
        <v>1660000</v>
      </c>
      <c r="J16" s="108">
        <v>216000</v>
      </c>
      <c r="K16" s="109">
        <v>150000</v>
      </c>
      <c r="L16" s="109">
        <v>66000</v>
      </c>
      <c r="M16" s="109">
        <v>0</v>
      </c>
      <c r="N16" s="109">
        <v>40000</v>
      </c>
      <c r="O16" s="109">
        <v>150000</v>
      </c>
      <c r="P16" s="108">
        <v>25984766</v>
      </c>
      <c r="Q16" s="14">
        <f>P16-P16</f>
        <v>0</v>
      </c>
    </row>
    <row r="17" spans="1:16" ht="15.75">
      <c r="A17" s="37" t="s">
        <v>196</v>
      </c>
      <c r="B17" s="27"/>
      <c r="C17" s="109"/>
      <c r="D17" s="128" t="s">
        <v>61</v>
      </c>
      <c r="E17" s="108">
        <v>25768766</v>
      </c>
      <c r="F17" s="109">
        <v>24108766</v>
      </c>
      <c r="G17" s="109">
        <v>16997000</v>
      </c>
      <c r="H17" s="109">
        <v>909000</v>
      </c>
      <c r="I17" s="109">
        <v>1660000</v>
      </c>
      <c r="J17" s="108">
        <v>216000</v>
      </c>
      <c r="K17" s="109">
        <v>150000</v>
      </c>
      <c r="L17" s="109">
        <v>66000</v>
      </c>
      <c r="M17" s="109">
        <v>0</v>
      </c>
      <c r="N17" s="109">
        <v>40000</v>
      </c>
      <c r="O17" s="109">
        <v>150000</v>
      </c>
      <c r="P17" s="108">
        <v>25984766</v>
      </c>
    </row>
    <row r="18" spans="1:16" ht="63">
      <c r="A18" s="121" t="s">
        <v>197</v>
      </c>
      <c r="B18" s="121" t="s">
        <v>130</v>
      </c>
      <c r="C18" s="129" t="s">
        <v>110</v>
      </c>
      <c r="D18" s="129" t="s">
        <v>131</v>
      </c>
      <c r="E18" s="110">
        <v>24108766</v>
      </c>
      <c r="F18" s="111">
        <v>24108766</v>
      </c>
      <c r="G18" s="111">
        <v>16997000</v>
      </c>
      <c r="H18" s="111">
        <v>909000</v>
      </c>
      <c r="I18" s="111">
        <v>0</v>
      </c>
      <c r="J18" s="110">
        <v>66000</v>
      </c>
      <c r="K18" s="111">
        <v>0</v>
      </c>
      <c r="L18" s="111">
        <v>66000</v>
      </c>
      <c r="M18" s="111">
        <v>0</v>
      </c>
      <c r="N18" s="111">
        <v>40000</v>
      </c>
      <c r="O18" s="111">
        <v>0</v>
      </c>
      <c r="P18" s="110">
        <v>24174766</v>
      </c>
    </row>
    <row r="19" spans="1:16" ht="65.25" customHeight="1">
      <c r="A19" s="121" t="s">
        <v>428</v>
      </c>
      <c r="B19" s="121" t="s">
        <v>174</v>
      </c>
      <c r="C19" s="129" t="s">
        <v>11</v>
      </c>
      <c r="D19" s="129" t="s">
        <v>175</v>
      </c>
      <c r="E19" s="110">
        <v>1660000</v>
      </c>
      <c r="F19" s="111">
        <v>0</v>
      </c>
      <c r="G19" s="111">
        <v>0</v>
      </c>
      <c r="H19" s="111">
        <v>0</v>
      </c>
      <c r="I19" s="111">
        <v>1660000</v>
      </c>
      <c r="J19" s="110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0">
        <v>1660000</v>
      </c>
    </row>
    <row r="20" spans="1:16" ht="31.5">
      <c r="A20" s="121" t="s">
        <v>198</v>
      </c>
      <c r="B20" s="121" t="s">
        <v>132</v>
      </c>
      <c r="C20" s="129" t="s">
        <v>111</v>
      </c>
      <c r="D20" s="129" t="s">
        <v>133</v>
      </c>
      <c r="E20" s="110">
        <v>0</v>
      </c>
      <c r="F20" s="111">
        <v>0</v>
      </c>
      <c r="G20" s="111">
        <v>0</v>
      </c>
      <c r="H20" s="111">
        <v>0</v>
      </c>
      <c r="I20" s="111">
        <v>0</v>
      </c>
      <c r="J20" s="110">
        <v>150000</v>
      </c>
      <c r="K20" s="111">
        <v>150000</v>
      </c>
      <c r="L20" s="111">
        <v>0</v>
      </c>
      <c r="M20" s="111">
        <v>0</v>
      </c>
      <c r="N20" s="111">
        <v>0</v>
      </c>
      <c r="O20" s="111">
        <v>150000</v>
      </c>
      <c r="P20" s="110">
        <v>150000</v>
      </c>
    </row>
    <row r="21" spans="1:16" ht="15.75">
      <c r="A21" s="37" t="s">
        <v>199</v>
      </c>
      <c r="B21" s="27"/>
      <c r="C21" s="109"/>
      <c r="D21" s="128" t="s">
        <v>71</v>
      </c>
      <c r="E21" s="108">
        <v>175619366</v>
      </c>
      <c r="F21" s="109">
        <v>175619366</v>
      </c>
      <c r="G21" s="109">
        <v>121283060</v>
      </c>
      <c r="H21" s="109">
        <v>14254388</v>
      </c>
      <c r="I21" s="109">
        <v>0</v>
      </c>
      <c r="J21" s="108">
        <v>5328813</v>
      </c>
      <c r="K21" s="109">
        <v>637999</v>
      </c>
      <c r="L21" s="109">
        <v>4690814</v>
      </c>
      <c r="M21" s="109">
        <v>0</v>
      </c>
      <c r="N21" s="109">
        <v>0</v>
      </c>
      <c r="O21" s="109">
        <v>637999</v>
      </c>
      <c r="P21" s="108">
        <v>180948179</v>
      </c>
    </row>
    <row r="22" spans="1:16" ht="15.75">
      <c r="A22" s="37" t="s">
        <v>200</v>
      </c>
      <c r="B22" s="27"/>
      <c r="C22" s="109"/>
      <c r="D22" s="128" t="s">
        <v>71</v>
      </c>
      <c r="E22" s="108">
        <v>175619366</v>
      </c>
      <c r="F22" s="109">
        <v>175619366</v>
      </c>
      <c r="G22" s="109">
        <v>121283060</v>
      </c>
      <c r="H22" s="109">
        <v>14254388</v>
      </c>
      <c r="I22" s="109">
        <v>0</v>
      </c>
      <c r="J22" s="108">
        <v>5328813</v>
      </c>
      <c r="K22" s="109">
        <v>637999</v>
      </c>
      <c r="L22" s="109">
        <v>4690814</v>
      </c>
      <c r="M22" s="109">
        <v>0</v>
      </c>
      <c r="N22" s="109">
        <v>0</v>
      </c>
      <c r="O22" s="109">
        <v>637999</v>
      </c>
      <c r="P22" s="108">
        <v>180948179</v>
      </c>
    </row>
    <row r="23" spans="1:16" ht="47.25">
      <c r="A23" s="121" t="s">
        <v>201</v>
      </c>
      <c r="B23" s="121" t="s">
        <v>134</v>
      </c>
      <c r="C23" s="129" t="s">
        <v>110</v>
      </c>
      <c r="D23" s="129" t="s">
        <v>135</v>
      </c>
      <c r="E23" s="110">
        <v>1679452</v>
      </c>
      <c r="F23" s="111">
        <v>1679452</v>
      </c>
      <c r="G23" s="111">
        <v>1194850</v>
      </c>
      <c r="H23" s="111">
        <v>67945</v>
      </c>
      <c r="I23" s="111">
        <v>0</v>
      </c>
      <c r="J23" s="110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0">
        <v>1679452</v>
      </c>
    </row>
    <row r="24" spans="1:16" ht="15.75">
      <c r="A24" s="121" t="s">
        <v>202</v>
      </c>
      <c r="B24" s="121" t="s">
        <v>65</v>
      </c>
      <c r="C24" s="129" t="s">
        <v>112</v>
      </c>
      <c r="D24" s="129" t="s">
        <v>136</v>
      </c>
      <c r="E24" s="110">
        <v>47997185</v>
      </c>
      <c r="F24" s="111">
        <v>47997185</v>
      </c>
      <c r="G24" s="111">
        <v>32287711</v>
      </c>
      <c r="H24" s="111">
        <v>4867520</v>
      </c>
      <c r="I24" s="111">
        <v>0</v>
      </c>
      <c r="J24" s="110">
        <v>4208200</v>
      </c>
      <c r="K24" s="111">
        <v>32500</v>
      </c>
      <c r="L24" s="111">
        <v>4175700</v>
      </c>
      <c r="M24" s="111">
        <v>0</v>
      </c>
      <c r="N24" s="111">
        <v>0</v>
      </c>
      <c r="O24" s="111">
        <v>32500</v>
      </c>
      <c r="P24" s="110">
        <v>52205385</v>
      </c>
    </row>
    <row r="25" spans="1:16" ht="71.25" customHeight="1">
      <c r="A25" s="121" t="s">
        <v>203</v>
      </c>
      <c r="B25" s="121" t="s">
        <v>66</v>
      </c>
      <c r="C25" s="129" t="s">
        <v>113</v>
      </c>
      <c r="D25" s="129" t="s">
        <v>479</v>
      </c>
      <c r="E25" s="110">
        <v>111487216</v>
      </c>
      <c r="F25" s="111">
        <v>111487216</v>
      </c>
      <c r="G25" s="111">
        <v>77220103</v>
      </c>
      <c r="H25" s="111">
        <v>8524365</v>
      </c>
      <c r="I25" s="111">
        <v>0</v>
      </c>
      <c r="J25" s="110">
        <v>775613</v>
      </c>
      <c r="K25" s="111">
        <v>260499</v>
      </c>
      <c r="L25" s="111">
        <v>515114</v>
      </c>
      <c r="M25" s="111">
        <v>0</v>
      </c>
      <c r="N25" s="111">
        <v>0</v>
      </c>
      <c r="O25" s="111">
        <v>260499</v>
      </c>
      <c r="P25" s="110">
        <v>112262829</v>
      </c>
    </row>
    <row r="26" spans="1:16" ht="56.25" customHeight="1">
      <c r="A26" s="121" t="s">
        <v>205</v>
      </c>
      <c r="B26" s="121" t="s">
        <v>13</v>
      </c>
      <c r="C26" s="129" t="s">
        <v>114</v>
      </c>
      <c r="D26" s="129" t="s">
        <v>480</v>
      </c>
      <c r="E26" s="110">
        <v>7959457</v>
      </c>
      <c r="F26" s="111">
        <v>7959457</v>
      </c>
      <c r="G26" s="111">
        <v>5933420</v>
      </c>
      <c r="H26" s="111">
        <v>593365</v>
      </c>
      <c r="I26" s="111">
        <v>0</v>
      </c>
      <c r="J26" s="110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0">
        <v>7959457</v>
      </c>
    </row>
    <row r="27" spans="1:16" ht="42.75" customHeight="1">
      <c r="A27" s="121" t="s">
        <v>206</v>
      </c>
      <c r="B27" s="121" t="s">
        <v>137</v>
      </c>
      <c r="C27" s="129" t="s">
        <v>115</v>
      </c>
      <c r="D27" s="129" t="s">
        <v>138</v>
      </c>
      <c r="E27" s="110">
        <v>182800</v>
      </c>
      <c r="F27" s="111">
        <v>182800</v>
      </c>
      <c r="G27" s="111">
        <v>0</v>
      </c>
      <c r="H27" s="111">
        <v>0</v>
      </c>
      <c r="I27" s="111">
        <v>0</v>
      </c>
      <c r="J27" s="110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0">
        <v>182800</v>
      </c>
    </row>
    <row r="28" spans="1:16" ht="27" customHeight="1">
      <c r="A28" s="121" t="s">
        <v>207</v>
      </c>
      <c r="B28" s="121" t="s">
        <v>99</v>
      </c>
      <c r="C28" s="129" t="s">
        <v>62</v>
      </c>
      <c r="D28" s="129" t="s">
        <v>481</v>
      </c>
      <c r="E28" s="110">
        <v>1277000</v>
      </c>
      <c r="F28" s="111">
        <v>1277000</v>
      </c>
      <c r="G28" s="111">
        <v>811900</v>
      </c>
      <c r="H28" s="111">
        <v>71180</v>
      </c>
      <c r="I28" s="111">
        <v>0</v>
      </c>
      <c r="J28" s="110">
        <v>69000</v>
      </c>
      <c r="K28" s="111">
        <v>69000</v>
      </c>
      <c r="L28" s="111">
        <v>0</v>
      </c>
      <c r="M28" s="111">
        <v>0</v>
      </c>
      <c r="N28" s="111">
        <v>0</v>
      </c>
      <c r="O28" s="111">
        <v>69000</v>
      </c>
      <c r="P28" s="110">
        <v>1346000</v>
      </c>
    </row>
    <row r="29" spans="1:16" ht="24.75" customHeight="1">
      <c r="A29" s="121" t="s">
        <v>208</v>
      </c>
      <c r="B29" s="121" t="s">
        <v>209</v>
      </c>
      <c r="C29" s="129" t="s">
        <v>62</v>
      </c>
      <c r="D29" s="129" t="s">
        <v>210</v>
      </c>
      <c r="E29" s="110">
        <v>3690840</v>
      </c>
      <c r="F29" s="111">
        <v>3690840</v>
      </c>
      <c r="G29" s="111">
        <v>2837295</v>
      </c>
      <c r="H29" s="111">
        <v>94090</v>
      </c>
      <c r="I29" s="111">
        <v>0</v>
      </c>
      <c r="J29" s="110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0">
        <v>3690840</v>
      </c>
    </row>
    <row r="30" spans="1:16" ht="21" customHeight="1">
      <c r="A30" s="121" t="s">
        <v>211</v>
      </c>
      <c r="B30" s="121" t="s">
        <v>212</v>
      </c>
      <c r="C30" s="129" t="s">
        <v>62</v>
      </c>
      <c r="D30" s="129" t="s">
        <v>213</v>
      </c>
      <c r="E30" s="110">
        <v>54300</v>
      </c>
      <c r="F30" s="111">
        <v>54300</v>
      </c>
      <c r="G30" s="111">
        <v>0</v>
      </c>
      <c r="H30" s="111">
        <v>0</v>
      </c>
      <c r="I30" s="111">
        <v>0</v>
      </c>
      <c r="J30" s="110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0">
        <v>54300</v>
      </c>
    </row>
    <row r="31" spans="1:16" ht="27" customHeight="1">
      <c r="A31" s="121" t="s">
        <v>341</v>
      </c>
      <c r="B31" s="121" t="s">
        <v>342</v>
      </c>
      <c r="C31" s="129" t="s">
        <v>62</v>
      </c>
      <c r="D31" s="129" t="s">
        <v>343</v>
      </c>
      <c r="E31" s="110">
        <v>1291116</v>
      </c>
      <c r="F31" s="111">
        <v>1291116</v>
      </c>
      <c r="G31" s="111">
        <v>997781</v>
      </c>
      <c r="H31" s="111">
        <v>35923</v>
      </c>
      <c r="I31" s="111">
        <v>0</v>
      </c>
      <c r="J31" s="110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0">
        <v>1291116</v>
      </c>
    </row>
    <row r="32" spans="1:16" ht="15.75">
      <c r="A32" s="121" t="s">
        <v>452</v>
      </c>
      <c r="B32" s="121" t="s">
        <v>482</v>
      </c>
      <c r="C32" s="129" t="s">
        <v>111</v>
      </c>
      <c r="D32" s="129" t="s">
        <v>453</v>
      </c>
      <c r="E32" s="110">
        <v>0</v>
      </c>
      <c r="F32" s="111">
        <v>0</v>
      </c>
      <c r="G32" s="111">
        <v>0</v>
      </c>
      <c r="H32" s="111">
        <v>0</v>
      </c>
      <c r="I32" s="111">
        <v>0</v>
      </c>
      <c r="J32" s="110">
        <v>276000</v>
      </c>
      <c r="K32" s="111">
        <v>276000</v>
      </c>
      <c r="L32" s="111">
        <v>0</v>
      </c>
      <c r="M32" s="111">
        <v>0</v>
      </c>
      <c r="N32" s="111">
        <v>0</v>
      </c>
      <c r="O32" s="111">
        <v>276000</v>
      </c>
      <c r="P32" s="110">
        <v>276000</v>
      </c>
    </row>
    <row r="33" spans="1:16" ht="31.5">
      <c r="A33" s="37" t="s">
        <v>214</v>
      </c>
      <c r="B33" s="27"/>
      <c r="C33" s="109"/>
      <c r="D33" s="128" t="s">
        <v>63</v>
      </c>
      <c r="E33" s="108">
        <v>34894982.03</v>
      </c>
      <c r="F33" s="109">
        <v>34867012.03</v>
      </c>
      <c r="G33" s="109">
        <v>1607295</v>
      </c>
      <c r="H33" s="109">
        <v>29747</v>
      </c>
      <c r="I33" s="109">
        <v>27970</v>
      </c>
      <c r="J33" s="108">
        <v>8557124</v>
      </c>
      <c r="K33" s="109">
        <v>7733972</v>
      </c>
      <c r="L33" s="109">
        <v>24000</v>
      </c>
      <c r="M33" s="109">
        <v>0</v>
      </c>
      <c r="N33" s="109">
        <v>0</v>
      </c>
      <c r="O33" s="109">
        <v>8533124</v>
      </c>
      <c r="P33" s="108">
        <v>43452106.03</v>
      </c>
    </row>
    <row r="34" spans="1:16" ht="31.5">
      <c r="A34" s="37" t="s">
        <v>215</v>
      </c>
      <c r="B34" s="27"/>
      <c r="C34" s="109"/>
      <c r="D34" s="128" t="s">
        <v>63</v>
      </c>
      <c r="E34" s="108">
        <v>34894982.03</v>
      </c>
      <c r="F34" s="109">
        <v>34867012.03</v>
      </c>
      <c r="G34" s="109">
        <v>1607295</v>
      </c>
      <c r="H34" s="109">
        <v>29747</v>
      </c>
      <c r="I34" s="109">
        <v>27970</v>
      </c>
      <c r="J34" s="108">
        <v>8557124</v>
      </c>
      <c r="K34" s="109">
        <v>7733972</v>
      </c>
      <c r="L34" s="109">
        <v>24000</v>
      </c>
      <c r="M34" s="109">
        <v>0</v>
      </c>
      <c r="N34" s="109">
        <v>0</v>
      </c>
      <c r="O34" s="109">
        <v>8533124</v>
      </c>
      <c r="P34" s="108">
        <v>43452106.03</v>
      </c>
    </row>
    <row r="35" spans="1:16" ht="47.25">
      <c r="A35" s="121" t="s">
        <v>216</v>
      </c>
      <c r="B35" s="121" t="s">
        <v>134</v>
      </c>
      <c r="C35" s="129" t="s">
        <v>110</v>
      </c>
      <c r="D35" s="129" t="s">
        <v>135</v>
      </c>
      <c r="E35" s="110">
        <v>1618620</v>
      </c>
      <c r="F35" s="111">
        <v>1618620</v>
      </c>
      <c r="G35" s="111">
        <v>1213508</v>
      </c>
      <c r="H35" s="111">
        <v>17110</v>
      </c>
      <c r="I35" s="111">
        <v>0</v>
      </c>
      <c r="J35" s="110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0">
        <v>1618620</v>
      </c>
    </row>
    <row r="36" spans="1:16" ht="31.5">
      <c r="A36" s="121" t="s">
        <v>217</v>
      </c>
      <c r="B36" s="121" t="s">
        <v>137</v>
      </c>
      <c r="C36" s="129" t="s">
        <v>115</v>
      </c>
      <c r="D36" s="129" t="s">
        <v>138</v>
      </c>
      <c r="E36" s="110">
        <v>39720</v>
      </c>
      <c r="F36" s="111">
        <v>39720</v>
      </c>
      <c r="G36" s="111">
        <v>0</v>
      </c>
      <c r="H36" s="111">
        <v>0</v>
      </c>
      <c r="I36" s="111">
        <v>0</v>
      </c>
      <c r="J36" s="110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0">
        <v>39720</v>
      </c>
    </row>
    <row r="37" spans="1:16" ht="31.5">
      <c r="A37" s="121" t="s">
        <v>218</v>
      </c>
      <c r="B37" s="121" t="s">
        <v>100</v>
      </c>
      <c r="C37" s="129" t="s">
        <v>117</v>
      </c>
      <c r="D37" s="129" t="s">
        <v>140</v>
      </c>
      <c r="E37" s="110">
        <v>25993038.04</v>
      </c>
      <c r="F37" s="111">
        <v>25993038.04</v>
      </c>
      <c r="G37" s="111">
        <v>0</v>
      </c>
      <c r="H37" s="111">
        <v>0</v>
      </c>
      <c r="I37" s="111">
        <v>0</v>
      </c>
      <c r="J37" s="110">
        <v>1372670</v>
      </c>
      <c r="K37" s="111">
        <v>1348670</v>
      </c>
      <c r="L37" s="111">
        <v>24000</v>
      </c>
      <c r="M37" s="111">
        <v>0</v>
      </c>
      <c r="N37" s="111">
        <v>0</v>
      </c>
      <c r="O37" s="111">
        <v>1348670</v>
      </c>
      <c r="P37" s="110">
        <v>27365708.04</v>
      </c>
    </row>
    <row r="38" spans="1:16" ht="38.25" customHeight="1">
      <c r="A38" s="121" t="s">
        <v>219</v>
      </c>
      <c r="B38" s="121" t="s">
        <v>141</v>
      </c>
      <c r="C38" s="129" t="s">
        <v>220</v>
      </c>
      <c r="D38" s="129" t="s">
        <v>142</v>
      </c>
      <c r="E38" s="110">
        <v>1483504</v>
      </c>
      <c r="F38" s="111">
        <v>1483504</v>
      </c>
      <c r="G38" s="111">
        <v>0</v>
      </c>
      <c r="H38" s="111">
        <v>0</v>
      </c>
      <c r="I38" s="111">
        <v>0</v>
      </c>
      <c r="J38" s="110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0">
        <v>1483504</v>
      </c>
    </row>
    <row r="39" spans="1:16" ht="31.5">
      <c r="A39" s="121" t="s">
        <v>221</v>
      </c>
      <c r="B39" s="121" t="s">
        <v>143</v>
      </c>
      <c r="C39" s="129" t="s">
        <v>118</v>
      </c>
      <c r="D39" s="129" t="s">
        <v>12</v>
      </c>
      <c r="E39" s="110">
        <v>403820</v>
      </c>
      <c r="F39" s="111">
        <v>403820</v>
      </c>
      <c r="G39" s="111">
        <v>0</v>
      </c>
      <c r="H39" s="111">
        <v>0</v>
      </c>
      <c r="I39" s="111">
        <v>0</v>
      </c>
      <c r="J39" s="110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0">
        <v>403820</v>
      </c>
    </row>
    <row r="40" spans="1:16" ht="31.5">
      <c r="A40" s="121" t="s">
        <v>222</v>
      </c>
      <c r="B40" s="121" t="s">
        <v>144</v>
      </c>
      <c r="C40" s="129" t="s">
        <v>118</v>
      </c>
      <c r="D40" s="129" t="s">
        <v>145</v>
      </c>
      <c r="E40" s="110">
        <v>188783</v>
      </c>
      <c r="F40" s="111">
        <v>188783</v>
      </c>
      <c r="G40" s="111">
        <v>0</v>
      </c>
      <c r="H40" s="111">
        <v>0</v>
      </c>
      <c r="I40" s="111">
        <v>0</v>
      </c>
      <c r="J40" s="110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0">
        <v>188783</v>
      </c>
    </row>
    <row r="41" spans="1:16" ht="31.5">
      <c r="A41" s="121" t="s">
        <v>223</v>
      </c>
      <c r="B41" s="121" t="s">
        <v>146</v>
      </c>
      <c r="C41" s="129" t="s">
        <v>118</v>
      </c>
      <c r="D41" s="129" t="s">
        <v>147</v>
      </c>
      <c r="E41" s="110">
        <v>867716.99</v>
      </c>
      <c r="F41" s="111">
        <v>867716.99</v>
      </c>
      <c r="G41" s="111">
        <v>0</v>
      </c>
      <c r="H41" s="111">
        <v>0</v>
      </c>
      <c r="I41" s="111">
        <v>0</v>
      </c>
      <c r="J41" s="110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0">
        <v>867716.99</v>
      </c>
    </row>
    <row r="42" spans="1:16" ht="31.5">
      <c r="A42" s="121" t="s">
        <v>224</v>
      </c>
      <c r="B42" s="121" t="s">
        <v>225</v>
      </c>
      <c r="C42" s="129" t="s">
        <v>118</v>
      </c>
      <c r="D42" s="129" t="s">
        <v>226</v>
      </c>
      <c r="E42" s="110">
        <v>515110</v>
      </c>
      <c r="F42" s="111">
        <v>515110</v>
      </c>
      <c r="G42" s="111">
        <v>393787</v>
      </c>
      <c r="H42" s="111">
        <v>12637</v>
      </c>
      <c r="I42" s="111">
        <v>0</v>
      </c>
      <c r="J42" s="110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0">
        <v>515110</v>
      </c>
    </row>
    <row r="43" spans="1:16" ht="15.75">
      <c r="A43" s="121" t="s">
        <v>227</v>
      </c>
      <c r="B43" s="121" t="s">
        <v>228</v>
      </c>
      <c r="C43" s="129" t="s">
        <v>118</v>
      </c>
      <c r="D43" s="129" t="s">
        <v>229</v>
      </c>
      <c r="E43" s="110">
        <v>3732700</v>
      </c>
      <c r="F43" s="111">
        <v>3732700</v>
      </c>
      <c r="G43" s="111">
        <v>0</v>
      </c>
      <c r="H43" s="111">
        <v>0</v>
      </c>
      <c r="I43" s="111">
        <v>0</v>
      </c>
      <c r="J43" s="110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0">
        <v>3732700</v>
      </c>
    </row>
    <row r="44" spans="1:16" ht="15.75">
      <c r="A44" s="121" t="s">
        <v>454</v>
      </c>
      <c r="B44" s="121" t="s">
        <v>483</v>
      </c>
      <c r="C44" s="129" t="s">
        <v>111</v>
      </c>
      <c r="D44" s="129" t="s">
        <v>484</v>
      </c>
      <c r="E44" s="110">
        <v>0</v>
      </c>
      <c r="F44" s="111">
        <v>0</v>
      </c>
      <c r="G44" s="111">
        <v>0</v>
      </c>
      <c r="H44" s="111">
        <v>0</v>
      </c>
      <c r="I44" s="111">
        <v>0</v>
      </c>
      <c r="J44" s="110">
        <v>6225471</v>
      </c>
      <c r="K44" s="111">
        <v>6225471</v>
      </c>
      <c r="L44" s="111">
        <v>0</v>
      </c>
      <c r="M44" s="111">
        <v>0</v>
      </c>
      <c r="N44" s="111">
        <v>0</v>
      </c>
      <c r="O44" s="111">
        <v>6225471</v>
      </c>
      <c r="P44" s="110">
        <v>6225471</v>
      </c>
    </row>
    <row r="45" spans="1:16" ht="31.5">
      <c r="A45" s="121" t="s">
        <v>485</v>
      </c>
      <c r="B45" s="121" t="s">
        <v>486</v>
      </c>
      <c r="C45" s="129" t="s">
        <v>156</v>
      </c>
      <c r="D45" s="129" t="s">
        <v>487</v>
      </c>
      <c r="E45" s="110">
        <v>27970</v>
      </c>
      <c r="F45" s="111">
        <v>0</v>
      </c>
      <c r="G45" s="111">
        <v>0</v>
      </c>
      <c r="H45" s="111">
        <v>0</v>
      </c>
      <c r="I45" s="111">
        <v>27970</v>
      </c>
      <c r="J45" s="110">
        <v>958983</v>
      </c>
      <c r="K45" s="111">
        <v>159831</v>
      </c>
      <c r="L45" s="111">
        <v>0</v>
      </c>
      <c r="M45" s="111">
        <v>0</v>
      </c>
      <c r="N45" s="111">
        <v>0</v>
      </c>
      <c r="O45" s="111">
        <v>958983</v>
      </c>
      <c r="P45" s="110">
        <v>986953</v>
      </c>
    </row>
    <row r="46" spans="1:16" ht="31.5">
      <c r="A46" s="121" t="s">
        <v>230</v>
      </c>
      <c r="B46" s="121" t="s">
        <v>231</v>
      </c>
      <c r="C46" s="129" t="s">
        <v>156</v>
      </c>
      <c r="D46" s="129" t="s">
        <v>157</v>
      </c>
      <c r="E46" s="110">
        <v>24000</v>
      </c>
      <c r="F46" s="111">
        <v>24000</v>
      </c>
      <c r="G46" s="111">
        <v>0</v>
      </c>
      <c r="H46" s="111">
        <v>0</v>
      </c>
      <c r="I46" s="111">
        <v>0</v>
      </c>
      <c r="J46" s="110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0">
        <v>24000</v>
      </c>
    </row>
    <row r="47" spans="1:16" ht="48" customHeight="1">
      <c r="A47" s="37" t="s">
        <v>232</v>
      </c>
      <c r="B47" s="27"/>
      <c r="C47" s="109"/>
      <c r="D47" s="128" t="s">
        <v>72</v>
      </c>
      <c r="E47" s="108">
        <v>32277179</v>
      </c>
      <c r="F47" s="109">
        <v>30907179</v>
      </c>
      <c r="G47" s="109">
        <v>17240633</v>
      </c>
      <c r="H47" s="109">
        <v>777496</v>
      </c>
      <c r="I47" s="109">
        <v>1370000</v>
      </c>
      <c r="J47" s="108">
        <v>7610064</v>
      </c>
      <c r="K47" s="109">
        <v>7277656</v>
      </c>
      <c r="L47" s="109">
        <v>332408</v>
      </c>
      <c r="M47" s="109">
        <v>203366</v>
      </c>
      <c r="N47" s="109">
        <v>22000</v>
      </c>
      <c r="O47" s="109">
        <v>7277656</v>
      </c>
      <c r="P47" s="108">
        <v>39887243</v>
      </c>
    </row>
    <row r="48" spans="1:16" s="19" customFormat="1" ht="48" customHeight="1">
      <c r="A48" s="37" t="s">
        <v>233</v>
      </c>
      <c r="B48" s="27"/>
      <c r="C48" s="109"/>
      <c r="D48" s="128" t="s">
        <v>72</v>
      </c>
      <c r="E48" s="108">
        <v>32277179</v>
      </c>
      <c r="F48" s="109">
        <v>30907179</v>
      </c>
      <c r="G48" s="109">
        <v>17240633</v>
      </c>
      <c r="H48" s="109">
        <v>777496</v>
      </c>
      <c r="I48" s="109">
        <v>1370000</v>
      </c>
      <c r="J48" s="108">
        <v>7610064</v>
      </c>
      <c r="K48" s="109">
        <v>7277656</v>
      </c>
      <c r="L48" s="109">
        <v>332408</v>
      </c>
      <c r="M48" s="109">
        <v>203366</v>
      </c>
      <c r="N48" s="109">
        <v>22000</v>
      </c>
      <c r="O48" s="109">
        <v>7277656</v>
      </c>
      <c r="P48" s="108">
        <v>39887243</v>
      </c>
    </row>
    <row r="49" spans="1:16" ht="47.25">
      <c r="A49" s="121" t="s">
        <v>234</v>
      </c>
      <c r="B49" s="121" t="s">
        <v>134</v>
      </c>
      <c r="C49" s="129" t="s">
        <v>110</v>
      </c>
      <c r="D49" s="129" t="s">
        <v>135</v>
      </c>
      <c r="E49" s="110">
        <v>13839311</v>
      </c>
      <c r="F49" s="111">
        <v>13839311</v>
      </c>
      <c r="G49" s="111">
        <v>10450628</v>
      </c>
      <c r="H49" s="111">
        <v>382500</v>
      </c>
      <c r="I49" s="111">
        <v>0</v>
      </c>
      <c r="J49" s="110">
        <v>61100</v>
      </c>
      <c r="K49" s="111">
        <v>60000</v>
      </c>
      <c r="L49" s="111">
        <v>1100</v>
      </c>
      <c r="M49" s="111">
        <v>0</v>
      </c>
      <c r="N49" s="111">
        <v>0</v>
      </c>
      <c r="O49" s="111">
        <v>60000</v>
      </c>
      <c r="P49" s="110">
        <v>13900411</v>
      </c>
    </row>
    <row r="50" spans="1:16" ht="48" customHeight="1">
      <c r="A50" s="121" t="s">
        <v>235</v>
      </c>
      <c r="B50" s="121" t="s">
        <v>101</v>
      </c>
      <c r="C50" s="129" t="s">
        <v>119</v>
      </c>
      <c r="D50" s="129" t="s">
        <v>148</v>
      </c>
      <c r="E50" s="110">
        <v>53000</v>
      </c>
      <c r="F50" s="111">
        <v>53000</v>
      </c>
      <c r="G50" s="111">
        <v>0</v>
      </c>
      <c r="H50" s="111">
        <v>0</v>
      </c>
      <c r="I50" s="111">
        <v>0</v>
      </c>
      <c r="J50" s="110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0">
        <v>53000</v>
      </c>
    </row>
    <row r="51" spans="1:16" ht="31.5">
      <c r="A51" s="121" t="s">
        <v>236</v>
      </c>
      <c r="B51" s="121" t="s">
        <v>149</v>
      </c>
      <c r="C51" s="129" t="s">
        <v>120</v>
      </c>
      <c r="D51" s="129" t="s">
        <v>150</v>
      </c>
      <c r="E51" s="110">
        <v>63000</v>
      </c>
      <c r="F51" s="111">
        <v>63000</v>
      </c>
      <c r="G51" s="111">
        <v>0</v>
      </c>
      <c r="H51" s="111">
        <v>0</v>
      </c>
      <c r="I51" s="111">
        <v>0</v>
      </c>
      <c r="J51" s="110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0">
        <v>63000</v>
      </c>
    </row>
    <row r="52" spans="1:16" ht="63" customHeight="1">
      <c r="A52" s="121" t="s">
        <v>237</v>
      </c>
      <c r="B52" s="121" t="s">
        <v>102</v>
      </c>
      <c r="C52" s="129" t="s">
        <v>120</v>
      </c>
      <c r="D52" s="129" t="s">
        <v>95</v>
      </c>
      <c r="E52" s="110">
        <v>1000000</v>
      </c>
      <c r="F52" s="111">
        <v>1000000</v>
      </c>
      <c r="G52" s="111">
        <v>0</v>
      </c>
      <c r="H52" s="111">
        <v>0</v>
      </c>
      <c r="I52" s="111">
        <v>0</v>
      </c>
      <c r="J52" s="110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0">
        <v>1000000</v>
      </c>
    </row>
    <row r="53" spans="1:16" ht="77.25" customHeight="1">
      <c r="A53" s="121" t="s">
        <v>238</v>
      </c>
      <c r="B53" s="121" t="s">
        <v>103</v>
      </c>
      <c r="C53" s="129" t="s">
        <v>120</v>
      </c>
      <c r="D53" s="129" t="s">
        <v>151</v>
      </c>
      <c r="E53" s="110">
        <v>200000</v>
      </c>
      <c r="F53" s="111">
        <v>200000</v>
      </c>
      <c r="G53" s="111">
        <v>0</v>
      </c>
      <c r="H53" s="111">
        <v>0</v>
      </c>
      <c r="I53" s="111">
        <v>0</v>
      </c>
      <c r="J53" s="110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0">
        <v>200000</v>
      </c>
    </row>
    <row r="54" spans="1:16" ht="31.5">
      <c r="A54" s="121" t="s">
        <v>239</v>
      </c>
      <c r="B54" s="121" t="s">
        <v>152</v>
      </c>
      <c r="C54" s="129" t="s">
        <v>120</v>
      </c>
      <c r="D54" s="129" t="s">
        <v>96</v>
      </c>
      <c r="E54" s="110">
        <v>4630000</v>
      </c>
      <c r="F54" s="111">
        <v>4630000</v>
      </c>
      <c r="G54" s="111">
        <v>0</v>
      </c>
      <c r="H54" s="111">
        <v>0</v>
      </c>
      <c r="I54" s="111">
        <v>0</v>
      </c>
      <c r="J54" s="110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0">
        <v>4630000</v>
      </c>
    </row>
    <row r="55" spans="1:16" ht="31.5">
      <c r="A55" s="121" t="s">
        <v>240</v>
      </c>
      <c r="B55" s="121" t="s">
        <v>241</v>
      </c>
      <c r="C55" s="129" t="s">
        <v>120</v>
      </c>
      <c r="D55" s="129" t="s">
        <v>242</v>
      </c>
      <c r="E55" s="110">
        <v>71300</v>
      </c>
      <c r="F55" s="111">
        <v>71300</v>
      </c>
      <c r="G55" s="111">
        <v>0</v>
      </c>
      <c r="H55" s="111">
        <v>0</v>
      </c>
      <c r="I55" s="111">
        <v>0</v>
      </c>
      <c r="J55" s="110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0">
        <v>71300</v>
      </c>
    </row>
    <row r="56" spans="1:16" ht="60" customHeight="1">
      <c r="A56" s="121" t="s">
        <v>344</v>
      </c>
      <c r="B56" s="121" t="s">
        <v>345</v>
      </c>
      <c r="C56" s="129" t="s">
        <v>119</v>
      </c>
      <c r="D56" s="129" t="s">
        <v>346</v>
      </c>
      <c r="E56" s="110">
        <v>30121</v>
      </c>
      <c r="F56" s="111">
        <v>30121</v>
      </c>
      <c r="G56" s="111">
        <v>0</v>
      </c>
      <c r="H56" s="111">
        <v>0</v>
      </c>
      <c r="I56" s="111">
        <v>0</v>
      </c>
      <c r="J56" s="110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0">
        <v>30121</v>
      </c>
    </row>
    <row r="57" spans="1:16" ht="30.75" customHeight="1">
      <c r="A57" s="121" t="s">
        <v>243</v>
      </c>
      <c r="B57" s="121" t="s">
        <v>122</v>
      </c>
      <c r="C57" s="129" t="s">
        <v>66</v>
      </c>
      <c r="D57" s="129" t="s">
        <v>153</v>
      </c>
      <c r="E57" s="110">
        <v>3949697</v>
      </c>
      <c r="F57" s="111">
        <v>3949697</v>
      </c>
      <c r="G57" s="111">
        <v>3053597</v>
      </c>
      <c r="H57" s="111">
        <v>74081</v>
      </c>
      <c r="I57" s="111">
        <v>0</v>
      </c>
      <c r="J57" s="110">
        <v>358280</v>
      </c>
      <c r="K57" s="111">
        <v>347980</v>
      </c>
      <c r="L57" s="111">
        <v>10300</v>
      </c>
      <c r="M57" s="111">
        <v>5000</v>
      </c>
      <c r="N57" s="111">
        <v>0</v>
      </c>
      <c r="O57" s="111">
        <v>347980</v>
      </c>
      <c r="P57" s="110">
        <v>4307977</v>
      </c>
    </row>
    <row r="58" spans="1:16" ht="31.5">
      <c r="A58" s="121" t="s">
        <v>244</v>
      </c>
      <c r="B58" s="121" t="s">
        <v>123</v>
      </c>
      <c r="C58" s="129" t="s">
        <v>65</v>
      </c>
      <c r="D58" s="129" t="s">
        <v>245</v>
      </c>
      <c r="E58" s="110">
        <v>2228511</v>
      </c>
      <c r="F58" s="111">
        <v>2228511</v>
      </c>
      <c r="G58" s="111">
        <v>1484362</v>
      </c>
      <c r="H58" s="111">
        <v>227398</v>
      </c>
      <c r="I58" s="111">
        <v>0</v>
      </c>
      <c r="J58" s="110">
        <v>431008</v>
      </c>
      <c r="K58" s="111">
        <v>110000</v>
      </c>
      <c r="L58" s="111">
        <v>321008</v>
      </c>
      <c r="M58" s="111">
        <v>198366</v>
      </c>
      <c r="N58" s="111">
        <v>22000</v>
      </c>
      <c r="O58" s="111">
        <v>110000</v>
      </c>
      <c r="P58" s="110">
        <v>2659519</v>
      </c>
    </row>
    <row r="59" spans="1:16" s="19" customFormat="1" ht="82.5" customHeight="1">
      <c r="A59" s="121" t="s">
        <v>246</v>
      </c>
      <c r="B59" s="121" t="s">
        <v>154</v>
      </c>
      <c r="C59" s="129" t="s">
        <v>121</v>
      </c>
      <c r="D59" s="129" t="s">
        <v>155</v>
      </c>
      <c r="E59" s="110">
        <v>747193</v>
      </c>
      <c r="F59" s="111">
        <v>747193</v>
      </c>
      <c r="G59" s="111">
        <v>592767</v>
      </c>
      <c r="H59" s="111">
        <v>7456</v>
      </c>
      <c r="I59" s="111">
        <v>0</v>
      </c>
      <c r="J59" s="110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0">
        <v>747193</v>
      </c>
    </row>
    <row r="60" spans="1:16" ht="70.5" customHeight="1">
      <c r="A60" s="121" t="s">
        <v>247</v>
      </c>
      <c r="B60" s="121" t="s">
        <v>248</v>
      </c>
      <c r="C60" s="129" t="s">
        <v>121</v>
      </c>
      <c r="D60" s="129" t="s">
        <v>249</v>
      </c>
      <c r="E60" s="110">
        <v>10000</v>
      </c>
      <c r="F60" s="111">
        <v>10000</v>
      </c>
      <c r="G60" s="111">
        <v>0</v>
      </c>
      <c r="H60" s="111">
        <v>0</v>
      </c>
      <c r="I60" s="111">
        <v>0</v>
      </c>
      <c r="J60" s="110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0">
        <v>10000</v>
      </c>
    </row>
    <row r="61" spans="1:16" ht="32.25" customHeight="1">
      <c r="A61" s="121" t="s">
        <v>347</v>
      </c>
      <c r="B61" s="121" t="s">
        <v>270</v>
      </c>
      <c r="C61" s="129" t="s">
        <v>121</v>
      </c>
      <c r="D61" s="129" t="s">
        <v>271</v>
      </c>
      <c r="E61" s="110">
        <v>150000</v>
      </c>
      <c r="F61" s="111">
        <v>150000</v>
      </c>
      <c r="G61" s="111">
        <v>0</v>
      </c>
      <c r="H61" s="111">
        <v>0</v>
      </c>
      <c r="I61" s="111">
        <v>0</v>
      </c>
      <c r="J61" s="110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0">
        <v>150000</v>
      </c>
    </row>
    <row r="62" spans="1:16" ht="74.25" customHeight="1">
      <c r="A62" s="121" t="s">
        <v>250</v>
      </c>
      <c r="B62" s="121" t="s">
        <v>251</v>
      </c>
      <c r="C62" s="129" t="s">
        <v>65</v>
      </c>
      <c r="D62" s="129" t="s">
        <v>252</v>
      </c>
      <c r="E62" s="110">
        <v>859900</v>
      </c>
      <c r="F62" s="111">
        <v>859900</v>
      </c>
      <c r="G62" s="111">
        <v>0</v>
      </c>
      <c r="H62" s="111">
        <v>0</v>
      </c>
      <c r="I62" s="111">
        <v>0</v>
      </c>
      <c r="J62" s="110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0">
        <v>859900</v>
      </c>
    </row>
    <row r="63" spans="1:16" ht="47.25">
      <c r="A63" s="121" t="s">
        <v>348</v>
      </c>
      <c r="B63" s="121" t="s">
        <v>349</v>
      </c>
      <c r="C63" s="129" t="s">
        <v>65</v>
      </c>
      <c r="D63" s="129" t="s">
        <v>350</v>
      </c>
      <c r="E63" s="110">
        <v>20459</v>
      </c>
      <c r="F63" s="111">
        <v>20459</v>
      </c>
      <c r="G63" s="111">
        <v>0</v>
      </c>
      <c r="H63" s="111">
        <v>0</v>
      </c>
      <c r="I63" s="111">
        <v>0</v>
      </c>
      <c r="J63" s="110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0">
        <v>20459</v>
      </c>
    </row>
    <row r="64" spans="1:16" ht="15.75">
      <c r="A64" s="121" t="s">
        <v>351</v>
      </c>
      <c r="B64" s="121" t="s">
        <v>352</v>
      </c>
      <c r="C64" s="129" t="s">
        <v>65</v>
      </c>
      <c r="D64" s="129" t="s">
        <v>353</v>
      </c>
      <c r="E64" s="110">
        <v>200</v>
      </c>
      <c r="F64" s="111">
        <v>200</v>
      </c>
      <c r="G64" s="111">
        <v>0</v>
      </c>
      <c r="H64" s="111">
        <v>0</v>
      </c>
      <c r="I64" s="111">
        <v>0</v>
      </c>
      <c r="J64" s="110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0">
        <v>200</v>
      </c>
    </row>
    <row r="65" spans="1:16" s="19" customFormat="1" ht="63">
      <c r="A65" s="121" t="s">
        <v>253</v>
      </c>
      <c r="B65" s="121" t="s">
        <v>254</v>
      </c>
      <c r="C65" s="129" t="s">
        <v>64</v>
      </c>
      <c r="D65" s="129" t="s">
        <v>255</v>
      </c>
      <c r="E65" s="110">
        <v>36400</v>
      </c>
      <c r="F65" s="111">
        <v>36400</v>
      </c>
      <c r="G65" s="111">
        <v>0</v>
      </c>
      <c r="H65" s="111">
        <v>0</v>
      </c>
      <c r="I65" s="111">
        <v>0</v>
      </c>
      <c r="J65" s="110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0">
        <v>36400</v>
      </c>
    </row>
    <row r="66" spans="1:16" ht="31.5">
      <c r="A66" s="121" t="s">
        <v>256</v>
      </c>
      <c r="B66" s="121" t="s">
        <v>257</v>
      </c>
      <c r="C66" s="129" t="s">
        <v>13</v>
      </c>
      <c r="D66" s="129" t="s">
        <v>258</v>
      </c>
      <c r="E66" s="110">
        <v>2357532</v>
      </c>
      <c r="F66" s="111">
        <v>2357532</v>
      </c>
      <c r="G66" s="111">
        <v>1659279</v>
      </c>
      <c r="H66" s="111">
        <v>86061</v>
      </c>
      <c r="I66" s="111">
        <v>0</v>
      </c>
      <c r="J66" s="110">
        <v>60000</v>
      </c>
      <c r="K66" s="111">
        <v>60000</v>
      </c>
      <c r="L66" s="111">
        <v>0</v>
      </c>
      <c r="M66" s="111">
        <v>0</v>
      </c>
      <c r="N66" s="111">
        <v>0</v>
      </c>
      <c r="O66" s="111">
        <v>60000</v>
      </c>
      <c r="P66" s="110">
        <v>2417532</v>
      </c>
    </row>
    <row r="67" spans="1:16" ht="60" customHeight="1">
      <c r="A67" s="121" t="s">
        <v>259</v>
      </c>
      <c r="B67" s="121" t="s">
        <v>260</v>
      </c>
      <c r="C67" s="129" t="s">
        <v>13</v>
      </c>
      <c r="D67" s="129" t="s">
        <v>261</v>
      </c>
      <c r="E67" s="110">
        <v>660555</v>
      </c>
      <c r="F67" s="111">
        <v>660555</v>
      </c>
      <c r="G67" s="111">
        <v>0</v>
      </c>
      <c r="H67" s="111">
        <v>0</v>
      </c>
      <c r="I67" s="111">
        <v>0</v>
      </c>
      <c r="J67" s="110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0">
        <v>660555</v>
      </c>
    </row>
    <row r="68" spans="1:16" ht="47.25">
      <c r="A68" s="121" t="s">
        <v>488</v>
      </c>
      <c r="B68" s="121" t="s">
        <v>174</v>
      </c>
      <c r="C68" s="129" t="s">
        <v>11</v>
      </c>
      <c r="D68" s="129" t="s">
        <v>175</v>
      </c>
      <c r="E68" s="110">
        <v>1370000</v>
      </c>
      <c r="F68" s="111">
        <v>0</v>
      </c>
      <c r="G68" s="111">
        <v>0</v>
      </c>
      <c r="H68" s="111">
        <v>0</v>
      </c>
      <c r="I68" s="111">
        <v>1370000</v>
      </c>
      <c r="J68" s="110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0">
        <v>1370000</v>
      </c>
    </row>
    <row r="69" spans="1:16" ht="84" customHeight="1">
      <c r="A69" s="121" t="s">
        <v>456</v>
      </c>
      <c r="B69" s="121" t="s">
        <v>489</v>
      </c>
      <c r="C69" s="129" t="s">
        <v>111</v>
      </c>
      <c r="D69" s="129" t="s">
        <v>490</v>
      </c>
      <c r="E69" s="110">
        <v>0</v>
      </c>
      <c r="F69" s="111">
        <v>0</v>
      </c>
      <c r="G69" s="111">
        <v>0</v>
      </c>
      <c r="H69" s="111">
        <v>0</v>
      </c>
      <c r="I69" s="111">
        <v>0</v>
      </c>
      <c r="J69" s="110">
        <v>50000</v>
      </c>
      <c r="K69" s="111">
        <v>50000</v>
      </c>
      <c r="L69" s="111">
        <v>0</v>
      </c>
      <c r="M69" s="111">
        <v>0</v>
      </c>
      <c r="N69" s="111">
        <v>0</v>
      </c>
      <c r="O69" s="111">
        <v>50000</v>
      </c>
      <c r="P69" s="110">
        <v>50000</v>
      </c>
    </row>
    <row r="70" spans="1:16" ht="15.75">
      <c r="A70" s="121" t="s">
        <v>455</v>
      </c>
      <c r="B70" s="121" t="s">
        <v>491</v>
      </c>
      <c r="C70" s="129" t="s">
        <v>111</v>
      </c>
      <c r="D70" s="129" t="s">
        <v>492</v>
      </c>
      <c r="E70" s="110">
        <v>0</v>
      </c>
      <c r="F70" s="111">
        <v>0</v>
      </c>
      <c r="G70" s="111">
        <v>0</v>
      </c>
      <c r="H70" s="111">
        <v>0</v>
      </c>
      <c r="I70" s="111">
        <v>0</v>
      </c>
      <c r="J70" s="110">
        <v>6649676</v>
      </c>
      <c r="K70" s="111">
        <v>6649676</v>
      </c>
      <c r="L70" s="111">
        <v>0</v>
      </c>
      <c r="M70" s="111">
        <v>0</v>
      </c>
      <c r="N70" s="111">
        <v>0</v>
      </c>
      <c r="O70" s="111">
        <v>6649676</v>
      </c>
      <c r="P70" s="110">
        <v>6649676</v>
      </c>
    </row>
    <row r="71" spans="1:16" s="19" customFormat="1" ht="56.25" customHeight="1">
      <c r="A71" s="37" t="s">
        <v>262</v>
      </c>
      <c r="B71" s="27"/>
      <c r="C71" s="109"/>
      <c r="D71" s="128" t="s">
        <v>0</v>
      </c>
      <c r="E71" s="108">
        <v>1384836</v>
      </c>
      <c r="F71" s="109">
        <v>1384836</v>
      </c>
      <c r="G71" s="109">
        <v>1068193</v>
      </c>
      <c r="H71" s="109">
        <v>18990</v>
      </c>
      <c r="I71" s="109">
        <v>0</v>
      </c>
      <c r="J71" s="108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8">
        <v>1384836</v>
      </c>
    </row>
    <row r="72" spans="1:16" ht="53.25" customHeight="1">
      <c r="A72" s="37" t="s">
        <v>263</v>
      </c>
      <c r="B72" s="27"/>
      <c r="C72" s="109"/>
      <c r="D72" s="128" t="s">
        <v>0</v>
      </c>
      <c r="E72" s="108">
        <v>1384836</v>
      </c>
      <c r="F72" s="109">
        <v>1384836</v>
      </c>
      <c r="G72" s="109">
        <v>1068193</v>
      </c>
      <c r="H72" s="109">
        <v>18990</v>
      </c>
      <c r="I72" s="109">
        <v>0</v>
      </c>
      <c r="J72" s="108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0</v>
      </c>
      <c r="P72" s="108">
        <v>1384836</v>
      </c>
    </row>
    <row r="73" spans="1:16" ht="28.5" customHeight="1">
      <c r="A73" s="121" t="s">
        <v>264</v>
      </c>
      <c r="B73" s="121" t="s">
        <v>134</v>
      </c>
      <c r="C73" s="129" t="s">
        <v>110</v>
      </c>
      <c r="D73" s="129" t="s">
        <v>135</v>
      </c>
      <c r="E73" s="110">
        <v>1349836</v>
      </c>
      <c r="F73" s="111">
        <v>1349836</v>
      </c>
      <c r="G73" s="111">
        <v>1068193</v>
      </c>
      <c r="H73" s="111">
        <v>18990</v>
      </c>
      <c r="I73" s="111">
        <v>0</v>
      </c>
      <c r="J73" s="110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0">
        <v>1349836</v>
      </c>
    </row>
    <row r="74" spans="1:16" ht="28.5" customHeight="1">
      <c r="A74" s="121" t="s">
        <v>265</v>
      </c>
      <c r="B74" s="121" t="s">
        <v>104</v>
      </c>
      <c r="C74" s="129" t="s">
        <v>121</v>
      </c>
      <c r="D74" s="129" t="s">
        <v>158</v>
      </c>
      <c r="E74" s="110">
        <v>35000</v>
      </c>
      <c r="F74" s="111">
        <v>35000</v>
      </c>
      <c r="G74" s="111">
        <v>0</v>
      </c>
      <c r="H74" s="111">
        <v>0</v>
      </c>
      <c r="I74" s="111">
        <v>0</v>
      </c>
      <c r="J74" s="110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0">
        <v>35000</v>
      </c>
    </row>
    <row r="75" spans="1:16" ht="41.25" customHeight="1">
      <c r="A75" s="37" t="s">
        <v>266</v>
      </c>
      <c r="B75" s="27"/>
      <c r="C75" s="109"/>
      <c r="D75" s="128" t="s">
        <v>1</v>
      </c>
      <c r="E75" s="108">
        <v>27431726</v>
      </c>
      <c r="F75" s="109">
        <v>27431726</v>
      </c>
      <c r="G75" s="109">
        <v>15680874</v>
      </c>
      <c r="H75" s="109">
        <v>1831425</v>
      </c>
      <c r="I75" s="109">
        <v>0</v>
      </c>
      <c r="J75" s="108">
        <v>2856849</v>
      </c>
      <c r="K75" s="109">
        <v>2538014</v>
      </c>
      <c r="L75" s="109">
        <v>318835</v>
      </c>
      <c r="M75" s="109">
        <v>255541</v>
      </c>
      <c r="N75" s="109">
        <v>5075</v>
      </c>
      <c r="O75" s="109">
        <v>2538014</v>
      </c>
      <c r="P75" s="108">
        <v>30288575</v>
      </c>
    </row>
    <row r="76" spans="1:16" ht="31.5">
      <c r="A76" s="37" t="s">
        <v>267</v>
      </c>
      <c r="B76" s="27"/>
      <c r="C76" s="109"/>
      <c r="D76" s="128" t="s">
        <v>1</v>
      </c>
      <c r="E76" s="108">
        <v>27431726</v>
      </c>
      <c r="F76" s="109">
        <v>27431726</v>
      </c>
      <c r="G76" s="109">
        <v>15680874</v>
      </c>
      <c r="H76" s="109">
        <v>1831425</v>
      </c>
      <c r="I76" s="109">
        <v>0</v>
      </c>
      <c r="J76" s="108">
        <v>2856849</v>
      </c>
      <c r="K76" s="109">
        <v>2538014</v>
      </c>
      <c r="L76" s="109">
        <v>318835</v>
      </c>
      <c r="M76" s="109">
        <v>255541</v>
      </c>
      <c r="N76" s="109">
        <v>5075</v>
      </c>
      <c r="O76" s="109">
        <v>2538014</v>
      </c>
      <c r="P76" s="108">
        <v>30288575</v>
      </c>
    </row>
    <row r="77" spans="1:16" s="19" customFormat="1" ht="30.75" customHeight="1">
      <c r="A77" s="121" t="s">
        <v>268</v>
      </c>
      <c r="B77" s="121" t="s">
        <v>134</v>
      </c>
      <c r="C77" s="129" t="s">
        <v>110</v>
      </c>
      <c r="D77" s="129" t="s">
        <v>135</v>
      </c>
      <c r="E77" s="110">
        <v>1013333</v>
      </c>
      <c r="F77" s="111">
        <v>1013333</v>
      </c>
      <c r="G77" s="111">
        <v>798964</v>
      </c>
      <c r="H77" s="111">
        <v>13418</v>
      </c>
      <c r="I77" s="111">
        <v>0</v>
      </c>
      <c r="J77" s="110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0</v>
      </c>
      <c r="P77" s="110">
        <v>1013333</v>
      </c>
    </row>
    <row r="78" spans="1:16" ht="15.75">
      <c r="A78" s="121" t="s">
        <v>269</v>
      </c>
      <c r="B78" s="121" t="s">
        <v>159</v>
      </c>
      <c r="C78" s="129" t="s">
        <v>114</v>
      </c>
      <c r="D78" s="129" t="s">
        <v>493</v>
      </c>
      <c r="E78" s="110">
        <v>6237552</v>
      </c>
      <c r="F78" s="111">
        <v>6237552</v>
      </c>
      <c r="G78" s="111">
        <v>4855475</v>
      </c>
      <c r="H78" s="111">
        <v>214054</v>
      </c>
      <c r="I78" s="111">
        <v>0</v>
      </c>
      <c r="J78" s="110">
        <v>311760</v>
      </c>
      <c r="K78" s="111">
        <v>0</v>
      </c>
      <c r="L78" s="111">
        <v>311760</v>
      </c>
      <c r="M78" s="111">
        <v>255541</v>
      </c>
      <c r="N78" s="111">
        <v>0</v>
      </c>
      <c r="O78" s="111">
        <v>0</v>
      </c>
      <c r="P78" s="110">
        <v>6549312</v>
      </c>
    </row>
    <row r="79" spans="1:16" ht="15.75">
      <c r="A79" s="121" t="s">
        <v>272</v>
      </c>
      <c r="B79" s="121" t="s">
        <v>98</v>
      </c>
      <c r="C79" s="129" t="s">
        <v>161</v>
      </c>
      <c r="D79" s="129" t="s">
        <v>162</v>
      </c>
      <c r="E79" s="110">
        <v>6086297</v>
      </c>
      <c r="F79" s="111">
        <v>6086297</v>
      </c>
      <c r="G79" s="111">
        <v>4334319</v>
      </c>
      <c r="H79" s="111">
        <v>563950</v>
      </c>
      <c r="I79" s="111">
        <v>0</v>
      </c>
      <c r="J79" s="110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0">
        <v>6086297</v>
      </c>
    </row>
    <row r="80" spans="1:16" ht="15.75">
      <c r="A80" s="121" t="s">
        <v>273</v>
      </c>
      <c r="B80" s="121" t="s">
        <v>163</v>
      </c>
      <c r="C80" s="129" t="s">
        <v>161</v>
      </c>
      <c r="D80" s="129" t="s">
        <v>164</v>
      </c>
      <c r="E80" s="110">
        <v>628594</v>
      </c>
      <c r="F80" s="111">
        <v>628594</v>
      </c>
      <c r="G80" s="111">
        <v>426821</v>
      </c>
      <c r="H80" s="111">
        <v>70729</v>
      </c>
      <c r="I80" s="111">
        <v>0</v>
      </c>
      <c r="J80" s="110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0">
        <v>628594</v>
      </c>
    </row>
    <row r="81" spans="1:16" ht="30.75" customHeight="1">
      <c r="A81" s="121" t="s">
        <v>274</v>
      </c>
      <c r="B81" s="121" t="s">
        <v>105</v>
      </c>
      <c r="C81" s="129" t="s">
        <v>124</v>
      </c>
      <c r="D81" s="129" t="s">
        <v>165</v>
      </c>
      <c r="E81" s="110">
        <v>1035524</v>
      </c>
      <c r="F81" s="111">
        <v>1035524</v>
      </c>
      <c r="G81" s="111">
        <v>513536</v>
      </c>
      <c r="H81" s="111">
        <v>305156</v>
      </c>
      <c r="I81" s="111">
        <v>0</v>
      </c>
      <c r="J81" s="110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0">
        <v>1035524</v>
      </c>
    </row>
    <row r="82" spans="1:16" ht="31.5">
      <c r="A82" s="121" t="s">
        <v>275</v>
      </c>
      <c r="B82" s="121" t="s">
        <v>276</v>
      </c>
      <c r="C82" s="129" t="s">
        <v>125</v>
      </c>
      <c r="D82" s="129" t="s">
        <v>277</v>
      </c>
      <c r="E82" s="110">
        <v>4486072</v>
      </c>
      <c r="F82" s="111">
        <v>4486072</v>
      </c>
      <c r="G82" s="111">
        <v>735702</v>
      </c>
      <c r="H82" s="111">
        <v>21280</v>
      </c>
      <c r="I82" s="111">
        <v>0</v>
      </c>
      <c r="J82" s="110">
        <v>10000</v>
      </c>
      <c r="K82" s="111">
        <v>10000</v>
      </c>
      <c r="L82" s="111">
        <v>0</v>
      </c>
      <c r="M82" s="111">
        <v>0</v>
      </c>
      <c r="N82" s="111">
        <v>0</v>
      </c>
      <c r="O82" s="111">
        <v>10000</v>
      </c>
      <c r="P82" s="110">
        <v>4496072</v>
      </c>
    </row>
    <row r="83" spans="1:16" ht="15.75">
      <c r="A83" s="121" t="s">
        <v>278</v>
      </c>
      <c r="B83" s="121" t="s">
        <v>279</v>
      </c>
      <c r="C83" s="129" t="s">
        <v>125</v>
      </c>
      <c r="D83" s="129" t="s">
        <v>280</v>
      </c>
      <c r="E83" s="110">
        <v>60000</v>
      </c>
      <c r="F83" s="111">
        <v>60000</v>
      </c>
      <c r="G83" s="111">
        <v>0</v>
      </c>
      <c r="H83" s="111">
        <v>0</v>
      </c>
      <c r="I83" s="111">
        <v>0</v>
      </c>
      <c r="J83" s="110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0">
        <v>60000</v>
      </c>
    </row>
    <row r="84" spans="1:16" ht="31.5">
      <c r="A84" s="121" t="s">
        <v>281</v>
      </c>
      <c r="B84" s="121" t="s">
        <v>106</v>
      </c>
      <c r="C84" s="129" t="s">
        <v>116</v>
      </c>
      <c r="D84" s="129" t="s">
        <v>166</v>
      </c>
      <c r="E84" s="110">
        <v>116661</v>
      </c>
      <c r="F84" s="111">
        <v>116661</v>
      </c>
      <c r="G84" s="111">
        <v>0</v>
      </c>
      <c r="H84" s="111">
        <v>0</v>
      </c>
      <c r="I84" s="111">
        <v>0</v>
      </c>
      <c r="J84" s="110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0">
        <v>116661</v>
      </c>
    </row>
    <row r="85" spans="1:16" ht="31.5">
      <c r="A85" s="121" t="s">
        <v>282</v>
      </c>
      <c r="B85" s="121" t="s">
        <v>283</v>
      </c>
      <c r="C85" s="129" t="s">
        <v>116</v>
      </c>
      <c r="D85" s="129" t="s">
        <v>284</v>
      </c>
      <c r="E85" s="110">
        <v>46137</v>
      </c>
      <c r="F85" s="111">
        <v>46137</v>
      </c>
      <c r="G85" s="111">
        <v>0</v>
      </c>
      <c r="H85" s="111">
        <v>0</v>
      </c>
      <c r="I85" s="111">
        <v>0</v>
      </c>
      <c r="J85" s="110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0">
        <v>46137</v>
      </c>
    </row>
    <row r="86" spans="1:16" ht="63" customHeight="1">
      <c r="A86" s="121" t="s">
        <v>285</v>
      </c>
      <c r="B86" s="121" t="s">
        <v>167</v>
      </c>
      <c r="C86" s="129" t="s">
        <v>116</v>
      </c>
      <c r="D86" s="129" t="s">
        <v>168</v>
      </c>
      <c r="E86" s="110">
        <v>6021054</v>
      </c>
      <c r="F86" s="111">
        <v>6021054</v>
      </c>
      <c r="G86" s="111">
        <v>3890982</v>
      </c>
      <c r="H86" s="111">
        <v>642838</v>
      </c>
      <c r="I86" s="111">
        <v>0</v>
      </c>
      <c r="J86" s="110">
        <v>7075</v>
      </c>
      <c r="K86" s="111">
        <v>0</v>
      </c>
      <c r="L86" s="111">
        <v>7075</v>
      </c>
      <c r="M86" s="111">
        <v>0</v>
      </c>
      <c r="N86" s="111">
        <v>5075</v>
      </c>
      <c r="O86" s="111">
        <v>0</v>
      </c>
      <c r="P86" s="110">
        <v>6028129</v>
      </c>
    </row>
    <row r="87" spans="1:16" ht="15.75">
      <c r="A87" s="121" t="s">
        <v>286</v>
      </c>
      <c r="B87" s="121" t="s">
        <v>169</v>
      </c>
      <c r="C87" s="129" t="s">
        <v>116</v>
      </c>
      <c r="D87" s="129" t="s">
        <v>170</v>
      </c>
      <c r="E87" s="110">
        <v>1127000</v>
      </c>
      <c r="F87" s="111">
        <v>1127000</v>
      </c>
      <c r="G87" s="111">
        <v>0</v>
      </c>
      <c r="H87" s="111">
        <v>0</v>
      </c>
      <c r="I87" s="111">
        <v>0</v>
      </c>
      <c r="J87" s="110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0">
        <v>1127000</v>
      </c>
    </row>
    <row r="88" spans="1:16" ht="47.25">
      <c r="A88" s="121" t="s">
        <v>287</v>
      </c>
      <c r="B88" s="121" t="s">
        <v>171</v>
      </c>
      <c r="C88" s="129" t="s">
        <v>116</v>
      </c>
      <c r="D88" s="129" t="s">
        <v>172</v>
      </c>
      <c r="E88" s="110">
        <v>573502</v>
      </c>
      <c r="F88" s="111">
        <v>573502</v>
      </c>
      <c r="G88" s="111">
        <v>125075</v>
      </c>
      <c r="H88" s="111">
        <v>0</v>
      </c>
      <c r="I88" s="111">
        <v>0</v>
      </c>
      <c r="J88" s="110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0">
        <v>573502</v>
      </c>
    </row>
    <row r="89" spans="1:16" ht="47.25">
      <c r="A89" s="121" t="s">
        <v>431</v>
      </c>
      <c r="B89" s="121" t="s">
        <v>432</v>
      </c>
      <c r="C89" s="129" t="s">
        <v>156</v>
      </c>
      <c r="D89" s="129" t="s">
        <v>433</v>
      </c>
      <c r="E89" s="110">
        <v>0</v>
      </c>
      <c r="F89" s="111">
        <v>0</v>
      </c>
      <c r="G89" s="111">
        <v>0</v>
      </c>
      <c r="H89" s="111">
        <v>0</v>
      </c>
      <c r="I89" s="111">
        <v>0</v>
      </c>
      <c r="J89" s="110">
        <v>2528014</v>
      </c>
      <c r="K89" s="111">
        <v>2528014</v>
      </c>
      <c r="L89" s="111">
        <v>0</v>
      </c>
      <c r="M89" s="111">
        <v>0</v>
      </c>
      <c r="N89" s="111">
        <v>0</v>
      </c>
      <c r="O89" s="111">
        <v>2528014</v>
      </c>
      <c r="P89" s="110">
        <v>2528014</v>
      </c>
    </row>
    <row r="90" spans="1:16" s="19" customFormat="1" ht="31.5">
      <c r="A90" s="37" t="s">
        <v>288</v>
      </c>
      <c r="B90" s="27"/>
      <c r="C90" s="109"/>
      <c r="D90" s="128" t="s">
        <v>2</v>
      </c>
      <c r="E90" s="108">
        <v>30919308</v>
      </c>
      <c r="F90" s="109">
        <v>13139154</v>
      </c>
      <c r="G90" s="109">
        <v>2757929</v>
      </c>
      <c r="H90" s="109">
        <v>39969</v>
      </c>
      <c r="I90" s="109">
        <v>17780154</v>
      </c>
      <c r="J90" s="108">
        <v>8938774</v>
      </c>
      <c r="K90" s="109">
        <v>4746779</v>
      </c>
      <c r="L90" s="109">
        <v>70400</v>
      </c>
      <c r="M90" s="109">
        <v>0</v>
      </c>
      <c r="N90" s="109">
        <v>0</v>
      </c>
      <c r="O90" s="109">
        <v>8868374</v>
      </c>
      <c r="P90" s="108">
        <v>39858082</v>
      </c>
    </row>
    <row r="91" spans="1:16" ht="31.5">
      <c r="A91" s="37" t="s">
        <v>289</v>
      </c>
      <c r="B91" s="27"/>
      <c r="C91" s="109"/>
      <c r="D91" s="128" t="s">
        <v>2</v>
      </c>
      <c r="E91" s="108">
        <v>30919308</v>
      </c>
      <c r="F91" s="109">
        <v>13139154</v>
      </c>
      <c r="G91" s="109">
        <v>2757929</v>
      </c>
      <c r="H91" s="109">
        <v>39969</v>
      </c>
      <c r="I91" s="109">
        <v>17780154</v>
      </c>
      <c r="J91" s="108">
        <v>8938774</v>
      </c>
      <c r="K91" s="109">
        <v>4746779</v>
      </c>
      <c r="L91" s="109">
        <v>70400</v>
      </c>
      <c r="M91" s="109">
        <v>0</v>
      </c>
      <c r="N91" s="109">
        <v>0</v>
      </c>
      <c r="O91" s="109">
        <v>8868374</v>
      </c>
      <c r="P91" s="108">
        <v>39858082</v>
      </c>
    </row>
    <row r="92" spans="1:16" ht="47.25">
      <c r="A92" s="121" t="s">
        <v>290</v>
      </c>
      <c r="B92" s="121" t="s">
        <v>134</v>
      </c>
      <c r="C92" s="129" t="s">
        <v>110</v>
      </c>
      <c r="D92" s="129" t="s">
        <v>135</v>
      </c>
      <c r="E92" s="110">
        <v>3569154</v>
      </c>
      <c r="F92" s="111">
        <v>3569154</v>
      </c>
      <c r="G92" s="111">
        <v>2757929</v>
      </c>
      <c r="H92" s="111">
        <v>39969</v>
      </c>
      <c r="I92" s="111">
        <v>0</v>
      </c>
      <c r="J92" s="110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0">
        <v>3569154</v>
      </c>
    </row>
    <row r="93" spans="1:16" s="19" customFormat="1" ht="31.5">
      <c r="A93" s="121" t="s">
        <v>291</v>
      </c>
      <c r="B93" s="121" t="s">
        <v>173</v>
      </c>
      <c r="C93" s="129" t="s">
        <v>11</v>
      </c>
      <c r="D93" s="129" t="s">
        <v>292</v>
      </c>
      <c r="E93" s="110">
        <v>552000</v>
      </c>
      <c r="F93" s="111">
        <v>552000</v>
      </c>
      <c r="G93" s="111">
        <v>0</v>
      </c>
      <c r="H93" s="111">
        <v>0</v>
      </c>
      <c r="I93" s="111">
        <v>0</v>
      </c>
      <c r="J93" s="110">
        <v>198000</v>
      </c>
      <c r="K93" s="111">
        <v>198000</v>
      </c>
      <c r="L93" s="111">
        <v>0</v>
      </c>
      <c r="M93" s="111">
        <v>0</v>
      </c>
      <c r="N93" s="111">
        <v>0</v>
      </c>
      <c r="O93" s="111">
        <v>198000</v>
      </c>
      <c r="P93" s="110">
        <v>750000</v>
      </c>
    </row>
    <row r="94" spans="1:16" ht="47.25">
      <c r="A94" s="121" t="s">
        <v>293</v>
      </c>
      <c r="B94" s="121" t="s">
        <v>174</v>
      </c>
      <c r="C94" s="129" t="s">
        <v>11</v>
      </c>
      <c r="D94" s="129" t="s">
        <v>175</v>
      </c>
      <c r="E94" s="110">
        <v>17780154</v>
      </c>
      <c r="F94" s="111">
        <v>0</v>
      </c>
      <c r="G94" s="111">
        <v>0</v>
      </c>
      <c r="H94" s="111">
        <v>0</v>
      </c>
      <c r="I94" s="111">
        <v>17780154</v>
      </c>
      <c r="J94" s="110">
        <v>140788</v>
      </c>
      <c r="K94" s="111">
        <v>140788</v>
      </c>
      <c r="L94" s="111">
        <v>0</v>
      </c>
      <c r="M94" s="111">
        <v>0</v>
      </c>
      <c r="N94" s="111">
        <v>0</v>
      </c>
      <c r="O94" s="111">
        <v>140788</v>
      </c>
      <c r="P94" s="110">
        <v>17920942</v>
      </c>
    </row>
    <row r="95" spans="1:16" ht="15.75">
      <c r="A95" s="121" t="s">
        <v>294</v>
      </c>
      <c r="B95" s="121" t="s">
        <v>176</v>
      </c>
      <c r="C95" s="129" t="s">
        <v>11</v>
      </c>
      <c r="D95" s="129" t="s">
        <v>177</v>
      </c>
      <c r="E95" s="110">
        <v>2213000</v>
      </c>
      <c r="F95" s="111">
        <v>2213000</v>
      </c>
      <c r="G95" s="111">
        <v>0</v>
      </c>
      <c r="H95" s="111">
        <v>0</v>
      </c>
      <c r="I95" s="111">
        <v>0</v>
      </c>
      <c r="J95" s="110">
        <v>672800</v>
      </c>
      <c r="K95" s="111">
        <v>672800</v>
      </c>
      <c r="L95" s="111">
        <v>0</v>
      </c>
      <c r="M95" s="111">
        <v>0</v>
      </c>
      <c r="N95" s="111">
        <v>0</v>
      </c>
      <c r="O95" s="111">
        <v>672800</v>
      </c>
      <c r="P95" s="110">
        <v>2885800</v>
      </c>
    </row>
    <row r="96" spans="1:16" s="19" customFormat="1" ht="31.5">
      <c r="A96" s="121" t="s">
        <v>295</v>
      </c>
      <c r="B96" s="121" t="s">
        <v>107</v>
      </c>
      <c r="C96" s="129" t="s">
        <v>126</v>
      </c>
      <c r="D96" s="129" t="s">
        <v>178</v>
      </c>
      <c r="E96" s="110">
        <v>60000</v>
      </c>
      <c r="F96" s="111">
        <v>60000</v>
      </c>
      <c r="G96" s="111">
        <v>0</v>
      </c>
      <c r="H96" s="111">
        <v>0</v>
      </c>
      <c r="I96" s="111">
        <v>0</v>
      </c>
      <c r="J96" s="110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0">
        <v>60000</v>
      </c>
    </row>
    <row r="97" spans="1:16" ht="63.75" customHeight="1">
      <c r="A97" s="121" t="s">
        <v>296</v>
      </c>
      <c r="B97" s="121" t="s">
        <v>297</v>
      </c>
      <c r="C97" s="129" t="s">
        <v>179</v>
      </c>
      <c r="D97" s="129" t="s">
        <v>298</v>
      </c>
      <c r="E97" s="110">
        <v>0</v>
      </c>
      <c r="F97" s="111">
        <v>0</v>
      </c>
      <c r="G97" s="111">
        <v>0</v>
      </c>
      <c r="H97" s="111">
        <v>0</v>
      </c>
      <c r="I97" s="111">
        <v>0</v>
      </c>
      <c r="J97" s="110">
        <v>0</v>
      </c>
      <c r="K97" s="111">
        <v>0</v>
      </c>
      <c r="L97" s="111">
        <v>0</v>
      </c>
      <c r="M97" s="111">
        <v>0</v>
      </c>
      <c r="N97" s="111">
        <v>0</v>
      </c>
      <c r="O97" s="111">
        <v>0</v>
      </c>
      <c r="P97" s="110">
        <v>0</v>
      </c>
    </row>
    <row r="98" spans="1:16" ht="31.5">
      <c r="A98" s="121" t="s">
        <v>494</v>
      </c>
      <c r="B98" s="121" t="s">
        <v>489</v>
      </c>
      <c r="C98" s="129" t="s">
        <v>111</v>
      </c>
      <c r="D98" s="129" t="s">
        <v>490</v>
      </c>
      <c r="E98" s="110">
        <v>0</v>
      </c>
      <c r="F98" s="111">
        <v>0</v>
      </c>
      <c r="G98" s="111">
        <v>0</v>
      </c>
      <c r="H98" s="111">
        <v>0</v>
      </c>
      <c r="I98" s="111">
        <v>0</v>
      </c>
      <c r="J98" s="110">
        <v>800000</v>
      </c>
      <c r="K98" s="111">
        <v>800000</v>
      </c>
      <c r="L98" s="111">
        <v>0</v>
      </c>
      <c r="M98" s="111">
        <v>0</v>
      </c>
      <c r="N98" s="111">
        <v>0</v>
      </c>
      <c r="O98" s="111">
        <v>800000</v>
      </c>
      <c r="P98" s="110">
        <v>800000</v>
      </c>
    </row>
    <row r="99" spans="1:16" ht="15.75">
      <c r="A99" s="121" t="s">
        <v>495</v>
      </c>
      <c r="B99" s="121" t="s">
        <v>496</v>
      </c>
      <c r="C99" s="129" t="s">
        <v>111</v>
      </c>
      <c r="D99" s="129" t="s">
        <v>497</v>
      </c>
      <c r="E99" s="110">
        <v>0</v>
      </c>
      <c r="F99" s="111">
        <v>0</v>
      </c>
      <c r="G99" s="111">
        <v>0</v>
      </c>
      <c r="H99" s="111">
        <v>0</v>
      </c>
      <c r="I99" s="111">
        <v>0</v>
      </c>
      <c r="J99" s="110">
        <v>900000</v>
      </c>
      <c r="K99" s="111">
        <v>900000</v>
      </c>
      <c r="L99" s="111">
        <v>0</v>
      </c>
      <c r="M99" s="111">
        <v>0</v>
      </c>
      <c r="N99" s="111">
        <v>0</v>
      </c>
      <c r="O99" s="111">
        <v>900000</v>
      </c>
      <c r="P99" s="110">
        <v>900000</v>
      </c>
    </row>
    <row r="100" spans="1:16" ht="31.5">
      <c r="A100" s="121" t="s">
        <v>498</v>
      </c>
      <c r="B100" s="121" t="s">
        <v>486</v>
      </c>
      <c r="C100" s="129" t="s">
        <v>156</v>
      </c>
      <c r="D100" s="129" t="s">
        <v>487</v>
      </c>
      <c r="E100" s="110">
        <v>0</v>
      </c>
      <c r="F100" s="111">
        <v>0</v>
      </c>
      <c r="G100" s="111">
        <v>0</v>
      </c>
      <c r="H100" s="111">
        <v>0</v>
      </c>
      <c r="I100" s="111">
        <v>0</v>
      </c>
      <c r="J100" s="110">
        <v>4945913</v>
      </c>
      <c r="K100" s="111">
        <v>824318</v>
      </c>
      <c r="L100" s="111">
        <v>0</v>
      </c>
      <c r="M100" s="111">
        <v>0</v>
      </c>
      <c r="N100" s="111">
        <v>0</v>
      </c>
      <c r="O100" s="111">
        <v>4945913</v>
      </c>
      <c r="P100" s="110">
        <v>4945913</v>
      </c>
    </row>
    <row r="101" spans="1:16" ht="31.5">
      <c r="A101" s="121" t="s">
        <v>527</v>
      </c>
      <c r="B101" s="121" t="s">
        <v>231</v>
      </c>
      <c r="C101" s="129" t="s">
        <v>156</v>
      </c>
      <c r="D101" s="129" t="s">
        <v>157</v>
      </c>
      <c r="E101" s="110">
        <v>0</v>
      </c>
      <c r="F101" s="111">
        <v>0</v>
      </c>
      <c r="G101" s="111">
        <v>0</v>
      </c>
      <c r="H101" s="111">
        <v>0</v>
      </c>
      <c r="I101" s="111">
        <v>0</v>
      </c>
      <c r="J101" s="110">
        <v>100000</v>
      </c>
      <c r="K101" s="111">
        <v>100000</v>
      </c>
      <c r="L101" s="111">
        <v>0</v>
      </c>
      <c r="M101" s="111">
        <v>0</v>
      </c>
      <c r="N101" s="111">
        <v>0</v>
      </c>
      <c r="O101" s="111">
        <v>100000</v>
      </c>
      <c r="P101" s="110">
        <v>100000</v>
      </c>
    </row>
    <row r="102" spans="1:16" ht="47.25">
      <c r="A102" s="121" t="s">
        <v>299</v>
      </c>
      <c r="B102" s="121" t="s">
        <v>180</v>
      </c>
      <c r="C102" s="129" t="s">
        <v>181</v>
      </c>
      <c r="D102" s="129" t="s">
        <v>182</v>
      </c>
      <c r="E102" s="110">
        <v>6725000</v>
      </c>
      <c r="F102" s="111">
        <v>6725000</v>
      </c>
      <c r="G102" s="111">
        <v>0</v>
      </c>
      <c r="H102" s="111">
        <v>0</v>
      </c>
      <c r="I102" s="111">
        <v>0</v>
      </c>
      <c r="J102" s="110">
        <v>1110873</v>
      </c>
      <c r="K102" s="111">
        <v>1110873</v>
      </c>
      <c r="L102" s="111">
        <v>0</v>
      </c>
      <c r="M102" s="111">
        <v>0</v>
      </c>
      <c r="N102" s="111">
        <v>0</v>
      </c>
      <c r="O102" s="111">
        <v>1110873</v>
      </c>
      <c r="P102" s="110">
        <v>7835873</v>
      </c>
    </row>
    <row r="103" spans="1:16" ht="15.75">
      <c r="A103" s="121" t="s">
        <v>300</v>
      </c>
      <c r="B103" s="121" t="s">
        <v>183</v>
      </c>
      <c r="C103" s="129" t="s">
        <v>127</v>
      </c>
      <c r="D103" s="129" t="s">
        <v>184</v>
      </c>
      <c r="E103" s="110">
        <v>20000</v>
      </c>
      <c r="F103" s="111">
        <v>20000</v>
      </c>
      <c r="G103" s="111">
        <v>0</v>
      </c>
      <c r="H103" s="111">
        <v>0</v>
      </c>
      <c r="I103" s="111">
        <v>0</v>
      </c>
      <c r="J103" s="110">
        <v>0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  <c r="P103" s="110">
        <v>20000</v>
      </c>
    </row>
    <row r="104" spans="1:16" ht="31.5">
      <c r="A104" s="121" t="s">
        <v>301</v>
      </c>
      <c r="B104" s="121" t="s">
        <v>185</v>
      </c>
      <c r="C104" s="129" t="s">
        <v>128</v>
      </c>
      <c r="D104" s="129" t="s">
        <v>97</v>
      </c>
      <c r="E104" s="110">
        <v>0</v>
      </c>
      <c r="F104" s="111">
        <v>0</v>
      </c>
      <c r="G104" s="111">
        <v>0</v>
      </c>
      <c r="H104" s="111">
        <v>0</v>
      </c>
      <c r="I104" s="111">
        <v>0</v>
      </c>
      <c r="J104" s="110">
        <v>70400</v>
      </c>
      <c r="K104" s="111">
        <v>0</v>
      </c>
      <c r="L104" s="111">
        <v>70400</v>
      </c>
      <c r="M104" s="111">
        <v>0</v>
      </c>
      <c r="N104" s="111">
        <v>0</v>
      </c>
      <c r="O104" s="111">
        <v>0</v>
      </c>
      <c r="P104" s="110">
        <v>70400</v>
      </c>
    </row>
    <row r="105" spans="1:16" ht="31.5">
      <c r="A105" s="37" t="s">
        <v>302</v>
      </c>
      <c r="B105" s="27"/>
      <c r="C105" s="109"/>
      <c r="D105" s="128" t="s">
        <v>3</v>
      </c>
      <c r="E105" s="108">
        <v>7177399</v>
      </c>
      <c r="F105" s="109">
        <v>7177399</v>
      </c>
      <c r="G105" s="109">
        <v>2642669</v>
      </c>
      <c r="H105" s="109">
        <v>48181</v>
      </c>
      <c r="I105" s="109">
        <v>0</v>
      </c>
      <c r="J105" s="108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8">
        <v>7177399</v>
      </c>
    </row>
    <row r="106" spans="1:16" ht="31.5">
      <c r="A106" s="37" t="s">
        <v>303</v>
      </c>
      <c r="B106" s="27"/>
      <c r="C106" s="109"/>
      <c r="D106" s="128" t="s">
        <v>3</v>
      </c>
      <c r="E106" s="108">
        <v>7177399</v>
      </c>
      <c r="F106" s="109">
        <v>7177399</v>
      </c>
      <c r="G106" s="109">
        <v>2642669</v>
      </c>
      <c r="H106" s="109">
        <v>48181</v>
      </c>
      <c r="I106" s="109">
        <v>0</v>
      </c>
      <c r="J106" s="108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8">
        <v>7177399</v>
      </c>
    </row>
    <row r="107" spans="1:16" ht="47.25">
      <c r="A107" s="121" t="s">
        <v>304</v>
      </c>
      <c r="B107" s="121" t="s">
        <v>134</v>
      </c>
      <c r="C107" s="129" t="s">
        <v>110</v>
      </c>
      <c r="D107" s="129" t="s">
        <v>135</v>
      </c>
      <c r="E107" s="110">
        <v>3426871</v>
      </c>
      <c r="F107" s="111">
        <v>3426871</v>
      </c>
      <c r="G107" s="111">
        <v>2642669</v>
      </c>
      <c r="H107" s="111">
        <v>48181</v>
      </c>
      <c r="I107" s="111">
        <v>0</v>
      </c>
      <c r="J107" s="110">
        <v>0</v>
      </c>
      <c r="K107" s="111">
        <v>0</v>
      </c>
      <c r="L107" s="111">
        <v>0</v>
      </c>
      <c r="M107" s="111">
        <v>0</v>
      </c>
      <c r="N107" s="111">
        <v>0</v>
      </c>
      <c r="O107" s="111">
        <v>0</v>
      </c>
      <c r="P107" s="110">
        <v>3426871</v>
      </c>
    </row>
    <row r="108" spans="1:16" ht="47.25">
      <c r="A108" s="121" t="s">
        <v>305</v>
      </c>
      <c r="B108" s="121" t="s">
        <v>306</v>
      </c>
      <c r="C108" s="129" t="s">
        <v>119</v>
      </c>
      <c r="D108" s="129" t="s">
        <v>307</v>
      </c>
      <c r="E108" s="110">
        <v>785928</v>
      </c>
      <c r="F108" s="111">
        <v>785928</v>
      </c>
      <c r="G108" s="111">
        <v>0</v>
      </c>
      <c r="H108" s="111">
        <v>0</v>
      </c>
      <c r="I108" s="111">
        <v>0</v>
      </c>
      <c r="J108" s="110">
        <v>0</v>
      </c>
      <c r="K108" s="111">
        <v>0</v>
      </c>
      <c r="L108" s="111">
        <v>0</v>
      </c>
      <c r="M108" s="111">
        <v>0</v>
      </c>
      <c r="N108" s="111">
        <v>0</v>
      </c>
      <c r="O108" s="111">
        <v>0</v>
      </c>
      <c r="P108" s="110">
        <v>785928</v>
      </c>
    </row>
    <row r="109" spans="1:16" ht="15.75">
      <c r="A109" s="121" t="s">
        <v>308</v>
      </c>
      <c r="B109" s="121" t="s">
        <v>186</v>
      </c>
      <c r="C109" s="129" t="s">
        <v>4</v>
      </c>
      <c r="D109" s="129" t="s">
        <v>187</v>
      </c>
      <c r="E109" s="110">
        <v>2964600</v>
      </c>
      <c r="F109" s="111">
        <v>2964600</v>
      </c>
      <c r="G109" s="111">
        <v>0</v>
      </c>
      <c r="H109" s="111">
        <v>0</v>
      </c>
      <c r="I109" s="111">
        <v>0</v>
      </c>
      <c r="J109" s="110">
        <v>0</v>
      </c>
      <c r="K109" s="111">
        <v>0</v>
      </c>
      <c r="L109" s="111">
        <v>0</v>
      </c>
      <c r="M109" s="111">
        <v>0</v>
      </c>
      <c r="N109" s="111">
        <v>0</v>
      </c>
      <c r="O109" s="111">
        <v>0</v>
      </c>
      <c r="P109" s="110">
        <v>2964600</v>
      </c>
    </row>
    <row r="110" spans="1:16" ht="15.75">
      <c r="A110" s="40" t="s">
        <v>332</v>
      </c>
      <c r="B110" s="130" t="s">
        <v>332</v>
      </c>
      <c r="C110" s="108" t="s">
        <v>332</v>
      </c>
      <c r="D110" s="131" t="s">
        <v>499</v>
      </c>
      <c r="E110" s="108">
        <v>335473562.03</v>
      </c>
      <c r="F110" s="108">
        <v>314635438.03</v>
      </c>
      <c r="G110" s="108">
        <v>179277653</v>
      </c>
      <c r="H110" s="108">
        <v>17909196</v>
      </c>
      <c r="I110" s="108">
        <v>20838124</v>
      </c>
      <c r="J110" s="108">
        <v>33507624</v>
      </c>
      <c r="K110" s="108">
        <v>23084420</v>
      </c>
      <c r="L110" s="108">
        <v>5502457</v>
      </c>
      <c r="M110" s="108">
        <v>458907</v>
      </c>
      <c r="N110" s="108">
        <v>67075</v>
      </c>
      <c r="O110" s="108">
        <v>28005167</v>
      </c>
      <c r="P110" s="108">
        <v>368981186.03</v>
      </c>
    </row>
    <row r="111" spans="1:16" s="60" customFormat="1" ht="15.75">
      <c r="A111" s="90"/>
      <c r="B111" s="140"/>
      <c r="C111" s="141"/>
      <c r="D111" s="142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</row>
    <row r="112" spans="1:16" ht="15.75">
      <c r="A112" s="6" t="s">
        <v>416</v>
      </c>
      <c r="B112" s="16"/>
      <c r="C112" s="6"/>
      <c r="D112" s="6"/>
      <c r="E112" s="1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20"/>
    </row>
    <row r="113" spans="1:16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20"/>
    </row>
    <row r="114" spans="1:16" ht="15.75">
      <c r="A114" s="6" t="s">
        <v>354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20"/>
    </row>
    <row r="115" spans="1:16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20"/>
    </row>
    <row r="116" spans="1:16" ht="15.75">
      <c r="A116" s="17" t="s">
        <v>500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20"/>
    </row>
    <row r="117" spans="1:16" ht="15.75">
      <c r="A117" s="6"/>
      <c r="B117" s="6"/>
      <c r="C117" s="6"/>
      <c r="D117" s="6"/>
      <c r="E117" s="6"/>
      <c r="F117" s="6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</sheetData>
  <sheetProtection/>
  <mergeCells count="22">
    <mergeCell ref="N13:N14"/>
    <mergeCell ref="F12:F14"/>
    <mergeCell ref="K12:K14"/>
    <mergeCell ref="L12:L14"/>
    <mergeCell ref="I12:I14"/>
    <mergeCell ref="G13:G14"/>
    <mergeCell ref="A6:P6"/>
    <mergeCell ref="A7:P7"/>
    <mergeCell ref="P11:P14"/>
    <mergeCell ref="A11:A14"/>
    <mergeCell ref="B11:B14"/>
    <mergeCell ref="M13:M14"/>
    <mergeCell ref="M12:N12"/>
    <mergeCell ref="H13:H14"/>
    <mergeCell ref="G12:H12"/>
    <mergeCell ref="O12:O14"/>
    <mergeCell ref="C11:C14"/>
    <mergeCell ref="D11:D14"/>
    <mergeCell ref="E11:I11"/>
    <mergeCell ref="E12:E14"/>
    <mergeCell ref="J11:O11"/>
    <mergeCell ref="J12:J14"/>
  </mergeCells>
  <printOptions/>
  <pageMargins left="0.7086614173228347" right="0.2362204724409449" top="0.31496062992125984" bottom="0.1968503937007874" header="0.31496062992125984" footer="0.1968503937007874"/>
  <pageSetup fitToHeight="3" fitToWidth="1" horizontalDpi="600" verticalDpi="600" orientation="landscape" paperSize="9" scale="42" r:id="rId1"/>
  <rowBreaks count="1" manualBreakCount="1">
    <brk id="7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zoomScalePageLayoutView="0" workbookViewId="0" topLeftCell="A1">
      <selection activeCell="F5" sqref="F5"/>
    </sheetView>
  </sheetViews>
  <sheetFormatPr defaultColWidth="7.875" defaultRowHeight="12.75"/>
  <cols>
    <col min="1" max="1" width="18.625" style="5" customWidth="1"/>
    <col min="2" max="2" width="88.125" style="5" customWidth="1"/>
    <col min="3" max="4" width="19.625" style="7" customWidth="1"/>
    <col min="5" max="5" width="21.75390625" style="5" customWidth="1"/>
    <col min="6" max="6" width="22.00390625" style="5" customWidth="1"/>
    <col min="7" max="7" width="21.125" style="5" customWidth="1"/>
    <col min="8" max="8" width="18.25390625" style="5" customWidth="1"/>
    <col min="9" max="9" width="21.00390625" style="5" customWidth="1"/>
    <col min="10" max="10" width="18.25390625" style="5" customWidth="1"/>
    <col min="11" max="11" width="16.375" style="5" customWidth="1"/>
    <col min="12" max="12" width="16.625" style="5" customWidth="1"/>
    <col min="13" max="13" width="18.625" style="5" customWidth="1"/>
    <col min="14" max="14" width="16.625" style="5" customWidth="1"/>
    <col min="15" max="15" width="22.375" style="5" customWidth="1"/>
    <col min="16" max="16" width="32.00390625" style="5" customWidth="1"/>
    <col min="17" max="17" width="14.75390625" style="5" customWidth="1"/>
    <col min="18" max="18" width="17.25390625" style="5" customWidth="1"/>
    <col min="19" max="16384" width="7.875" style="5" customWidth="1"/>
  </cols>
  <sheetData>
    <row r="1" spans="1:7" ht="22.5" customHeight="1">
      <c r="A1" s="6"/>
      <c r="B1" s="6"/>
      <c r="C1" s="41"/>
      <c r="D1" s="41"/>
      <c r="E1" s="6"/>
      <c r="F1" s="6"/>
      <c r="G1" s="6"/>
    </row>
    <row r="2" spans="1:7" ht="15.75">
      <c r="A2" s="6"/>
      <c r="B2" s="6"/>
      <c r="C2" s="22"/>
      <c r="D2" s="41"/>
      <c r="E2" s="22"/>
      <c r="F2" s="22" t="s">
        <v>94</v>
      </c>
      <c r="G2" s="6"/>
    </row>
    <row r="3" spans="1:7" ht="15.75">
      <c r="A3" s="6"/>
      <c r="B3" s="6"/>
      <c r="C3" s="22"/>
      <c r="D3" s="41"/>
      <c r="E3" s="22"/>
      <c r="F3" s="22" t="s">
        <v>9</v>
      </c>
      <c r="G3" s="6"/>
    </row>
    <row r="4" spans="1:7" ht="15.75">
      <c r="A4" s="6"/>
      <c r="B4" s="53"/>
      <c r="C4" s="23"/>
      <c r="D4" s="24"/>
      <c r="E4" s="23"/>
      <c r="F4" s="23" t="s">
        <v>408</v>
      </c>
      <c r="G4" s="6"/>
    </row>
    <row r="5" spans="1:7" ht="15.75">
      <c r="A5" s="6"/>
      <c r="B5" s="53"/>
      <c r="C5" s="24"/>
      <c r="D5" s="24"/>
      <c r="E5" s="24"/>
      <c r="F5" s="23" t="s">
        <v>530</v>
      </c>
      <c r="G5" s="6"/>
    </row>
    <row r="6" spans="1:7" ht="67.5" customHeight="1">
      <c r="A6" s="157" t="s">
        <v>323</v>
      </c>
      <c r="B6" s="157"/>
      <c r="C6" s="157"/>
      <c r="D6" s="157"/>
      <c r="E6" s="157"/>
      <c r="F6" s="157"/>
      <c r="G6" s="6"/>
    </row>
    <row r="7" spans="1:7" s="8" customFormat="1" ht="18" customHeight="1">
      <c r="A7" s="157"/>
      <c r="B7" s="157"/>
      <c r="C7" s="157"/>
      <c r="D7" s="157"/>
      <c r="E7" s="157"/>
      <c r="F7" s="157"/>
      <c r="G7" s="6"/>
    </row>
    <row r="8" spans="1:7" s="8" customFormat="1" ht="18" customHeight="1">
      <c r="A8" s="26"/>
      <c r="B8" s="26"/>
      <c r="C8" s="26"/>
      <c r="D8" s="26"/>
      <c r="E8" s="26"/>
      <c r="F8" s="26"/>
      <c r="G8" s="6"/>
    </row>
    <row r="9" spans="1:7" s="8" customFormat="1" ht="18" customHeight="1">
      <c r="A9" s="118" t="s">
        <v>451</v>
      </c>
      <c r="B9" s="26"/>
      <c r="C9" s="26"/>
      <c r="D9" s="26"/>
      <c r="E9" s="26"/>
      <c r="F9" s="26"/>
      <c r="G9" s="6"/>
    </row>
    <row r="10" spans="1:7" s="8" customFormat="1" ht="18" customHeight="1">
      <c r="A10" s="117" t="s">
        <v>505</v>
      </c>
      <c r="B10" s="26"/>
      <c r="C10" s="26"/>
      <c r="D10" s="26"/>
      <c r="E10" s="26"/>
      <c r="F10" s="26"/>
      <c r="G10" s="6"/>
    </row>
    <row r="11" spans="1:7" s="2" customFormat="1" ht="70.5" customHeight="1">
      <c r="A11" s="156" t="s">
        <v>14</v>
      </c>
      <c r="B11" s="156" t="s">
        <v>73</v>
      </c>
      <c r="C11" s="156" t="s">
        <v>74</v>
      </c>
      <c r="D11" s="156"/>
      <c r="E11" s="9" t="s">
        <v>5</v>
      </c>
      <c r="F11" s="9" t="s">
        <v>6</v>
      </c>
      <c r="G11" s="158" t="s">
        <v>75</v>
      </c>
    </row>
    <row r="12" spans="1:7" s="2" customFormat="1" ht="31.5">
      <c r="A12" s="156"/>
      <c r="B12" s="156"/>
      <c r="C12" s="3" t="s">
        <v>76</v>
      </c>
      <c r="D12" s="3" t="s">
        <v>77</v>
      </c>
      <c r="E12" s="9" t="s">
        <v>78</v>
      </c>
      <c r="F12" s="9" t="s">
        <v>78</v>
      </c>
      <c r="G12" s="158"/>
    </row>
    <row r="13" spans="1:18" s="12" customFormat="1" ht="18.75">
      <c r="A13" s="10">
        <v>1</v>
      </c>
      <c r="B13" s="10">
        <v>2</v>
      </c>
      <c r="C13" s="10">
        <v>3</v>
      </c>
      <c r="D13" s="10">
        <v>4</v>
      </c>
      <c r="E13" s="11">
        <v>5</v>
      </c>
      <c r="F13" s="11">
        <v>6</v>
      </c>
      <c r="G13" s="11">
        <v>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13" customFormat="1" ht="18.75">
      <c r="A14" s="156" t="s">
        <v>79</v>
      </c>
      <c r="B14" s="156"/>
      <c r="C14" s="156"/>
      <c r="D14" s="156"/>
      <c r="E14" s="156"/>
      <c r="F14" s="156"/>
      <c r="G14" s="15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7" ht="31.5">
      <c r="A15" s="28">
        <v>41020100</v>
      </c>
      <c r="B15" s="29" t="s">
        <v>321</v>
      </c>
      <c r="C15" s="3" t="s">
        <v>80</v>
      </c>
      <c r="D15" s="3" t="s">
        <v>81</v>
      </c>
      <c r="E15" s="66">
        <v>29909000</v>
      </c>
      <c r="F15" s="66"/>
      <c r="G15" s="67">
        <f>E15+F15</f>
        <v>29909000</v>
      </c>
    </row>
    <row r="16" spans="1:7" ht="31.5">
      <c r="A16" s="28">
        <v>41031400</v>
      </c>
      <c r="B16" s="120" t="s">
        <v>473</v>
      </c>
      <c r="C16" s="3" t="s">
        <v>80</v>
      </c>
      <c r="D16" s="3" t="s">
        <v>81</v>
      </c>
      <c r="E16" s="66">
        <v>984149</v>
      </c>
      <c r="F16" s="66">
        <v>4920747</v>
      </c>
      <c r="G16" s="67">
        <f>E16+F16</f>
        <v>5904896</v>
      </c>
    </row>
    <row r="17" spans="1:7" ht="31.5">
      <c r="A17" s="3">
        <v>41033900</v>
      </c>
      <c r="B17" s="3" t="s">
        <v>15</v>
      </c>
      <c r="C17" s="3" t="s">
        <v>80</v>
      </c>
      <c r="D17" s="3" t="s">
        <v>81</v>
      </c>
      <c r="E17" s="65">
        <v>66960100</v>
      </c>
      <c r="F17" s="67"/>
      <c r="G17" s="67">
        <f>E17+F17</f>
        <v>66960100</v>
      </c>
    </row>
    <row r="18" spans="1:7" ht="31.5">
      <c r="A18" s="3">
        <v>41034200</v>
      </c>
      <c r="B18" s="3" t="s">
        <v>16</v>
      </c>
      <c r="C18" s="3" t="s">
        <v>80</v>
      </c>
      <c r="D18" s="3" t="s">
        <v>81</v>
      </c>
      <c r="E18" s="65">
        <v>13337500</v>
      </c>
      <c r="F18" s="67"/>
      <c r="G18" s="67">
        <f>E18+F18</f>
        <v>13337500</v>
      </c>
    </row>
    <row r="19" spans="1:7" ht="31.5">
      <c r="A19" s="28">
        <v>41051000</v>
      </c>
      <c r="B19" s="101" t="s">
        <v>443</v>
      </c>
      <c r="C19" s="3" t="s">
        <v>80</v>
      </c>
      <c r="D19" s="3" t="s">
        <v>309</v>
      </c>
      <c r="E19" s="65">
        <v>1087500</v>
      </c>
      <c r="F19" s="67"/>
      <c r="G19" s="67">
        <f aca="true" t="shared" si="0" ref="G19:G29">E19+F19</f>
        <v>1087500</v>
      </c>
    </row>
    <row r="20" spans="1:7" ht="47.25">
      <c r="A20" s="100">
        <v>41051200</v>
      </c>
      <c r="B20" s="100" t="s">
        <v>427</v>
      </c>
      <c r="C20" s="3" t="s">
        <v>80</v>
      </c>
      <c r="D20" s="3" t="s">
        <v>309</v>
      </c>
      <c r="E20" s="65">
        <v>189900</v>
      </c>
      <c r="F20" s="67"/>
      <c r="G20" s="67">
        <f t="shared" si="0"/>
        <v>189900</v>
      </c>
    </row>
    <row r="21" spans="1:7" ht="64.5" customHeight="1">
      <c r="A21" s="3">
        <v>41051500</v>
      </c>
      <c r="B21" s="29" t="s">
        <v>310</v>
      </c>
      <c r="C21" s="3" t="s">
        <v>80</v>
      </c>
      <c r="D21" s="3" t="s">
        <v>86</v>
      </c>
      <c r="E21" s="67">
        <v>353700</v>
      </c>
      <c r="F21" s="67"/>
      <c r="G21" s="67">
        <f t="shared" si="0"/>
        <v>353700</v>
      </c>
    </row>
    <row r="22" spans="1:7" ht="40.5" customHeight="1">
      <c r="A22" s="3">
        <v>41051500</v>
      </c>
      <c r="B22" s="29" t="s">
        <v>311</v>
      </c>
      <c r="C22" s="3" t="s">
        <v>80</v>
      </c>
      <c r="D22" s="3" t="s">
        <v>188</v>
      </c>
      <c r="E22" s="67">
        <v>90000</v>
      </c>
      <c r="F22" s="67"/>
      <c r="G22" s="67">
        <f t="shared" si="0"/>
        <v>90000</v>
      </c>
    </row>
    <row r="23" spans="1:7" ht="40.5" customHeight="1">
      <c r="A23" s="3">
        <v>41051500</v>
      </c>
      <c r="B23" s="29" t="s">
        <v>311</v>
      </c>
      <c r="C23" s="3" t="s">
        <v>80</v>
      </c>
      <c r="D23" s="3" t="s">
        <v>312</v>
      </c>
      <c r="E23" s="67">
        <v>150000</v>
      </c>
      <c r="F23" s="67"/>
      <c r="G23" s="67">
        <f t="shared" si="0"/>
        <v>150000</v>
      </c>
    </row>
    <row r="24" spans="1:7" ht="117.75" customHeight="1">
      <c r="A24" s="3">
        <v>41053900</v>
      </c>
      <c r="B24" s="3" t="s">
        <v>501</v>
      </c>
      <c r="C24" s="3" t="s">
        <v>80</v>
      </c>
      <c r="D24" s="3" t="s">
        <v>86</v>
      </c>
      <c r="E24" s="67">
        <v>5250000</v>
      </c>
      <c r="F24" s="67"/>
      <c r="G24" s="67">
        <f t="shared" si="0"/>
        <v>5250000</v>
      </c>
    </row>
    <row r="25" spans="1:7" ht="129.75" customHeight="1">
      <c r="A25" s="3">
        <v>41053900</v>
      </c>
      <c r="B25" s="3" t="s">
        <v>313</v>
      </c>
      <c r="C25" s="3" t="s">
        <v>80</v>
      </c>
      <c r="D25" s="3" t="s">
        <v>86</v>
      </c>
      <c r="E25" s="67">
        <v>122080</v>
      </c>
      <c r="F25" s="67"/>
      <c r="G25" s="67">
        <f t="shared" si="0"/>
        <v>122080</v>
      </c>
    </row>
    <row r="26" spans="1:7" ht="104.25" customHeight="1">
      <c r="A26" s="3">
        <v>41053900</v>
      </c>
      <c r="B26" s="3" t="s">
        <v>436</v>
      </c>
      <c r="C26" s="3" t="s">
        <v>80</v>
      </c>
      <c r="D26" s="3" t="s">
        <v>86</v>
      </c>
      <c r="E26" s="67">
        <v>108000</v>
      </c>
      <c r="F26" s="67"/>
      <c r="G26" s="67">
        <f t="shared" si="0"/>
        <v>108000</v>
      </c>
    </row>
    <row r="27" spans="1:7" ht="104.25" customHeight="1">
      <c r="A27" s="3">
        <v>41053900</v>
      </c>
      <c r="B27" s="58" t="s">
        <v>437</v>
      </c>
      <c r="C27" s="3" t="s">
        <v>80</v>
      </c>
      <c r="D27" s="3" t="s">
        <v>86</v>
      </c>
      <c r="E27" s="67">
        <v>23000</v>
      </c>
      <c r="F27" s="67"/>
      <c r="G27" s="67">
        <f t="shared" si="0"/>
        <v>23000</v>
      </c>
    </row>
    <row r="28" spans="1:7" ht="104.25" customHeight="1">
      <c r="A28" s="3">
        <v>41053900</v>
      </c>
      <c r="B28" s="3" t="s">
        <v>438</v>
      </c>
      <c r="C28" s="3" t="s">
        <v>80</v>
      </c>
      <c r="D28" s="3" t="s">
        <v>86</v>
      </c>
      <c r="E28" s="67">
        <v>72750</v>
      </c>
      <c r="F28" s="67"/>
      <c r="G28" s="67">
        <f t="shared" si="0"/>
        <v>72750</v>
      </c>
    </row>
    <row r="29" spans="1:7" ht="70.5" customHeight="1">
      <c r="A29" s="3">
        <v>41053900</v>
      </c>
      <c r="B29" s="3" t="s">
        <v>314</v>
      </c>
      <c r="C29" s="3" t="s">
        <v>80</v>
      </c>
      <c r="D29" s="3" t="s">
        <v>86</v>
      </c>
      <c r="E29" s="67">
        <v>36400</v>
      </c>
      <c r="F29" s="67"/>
      <c r="G29" s="67">
        <f t="shared" si="0"/>
        <v>36400</v>
      </c>
    </row>
    <row r="30" spans="1:7" ht="40.5" customHeight="1">
      <c r="A30" s="3"/>
      <c r="B30" s="21" t="s">
        <v>83</v>
      </c>
      <c r="C30" s="21"/>
      <c r="D30" s="21"/>
      <c r="E30" s="68">
        <f>SUM(E15:E29)</f>
        <v>118674079</v>
      </c>
      <c r="F30" s="68">
        <f>SUM(F15:F29)</f>
        <v>4920747</v>
      </c>
      <c r="G30" s="68">
        <f>SUM(G15:G29)</f>
        <v>123594826</v>
      </c>
    </row>
    <row r="31" spans="1:7" ht="40.5" customHeight="1">
      <c r="A31" s="159" t="s">
        <v>84</v>
      </c>
      <c r="B31" s="159"/>
      <c r="C31" s="159"/>
      <c r="D31" s="159"/>
      <c r="E31" s="159"/>
      <c r="F31" s="159"/>
      <c r="G31" s="159"/>
    </row>
    <row r="32" spans="1:7" ht="47.25">
      <c r="A32" s="3">
        <v>3719770</v>
      </c>
      <c r="B32" s="25" t="s">
        <v>315</v>
      </c>
      <c r="C32" s="3" t="s">
        <v>85</v>
      </c>
      <c r="D32" s="3" t="s">
        <v>80</v>
      </c>
      <c r="E32" s="32">
        <v>2417100</v>
      </c>
      <c r="F32" s="32"/>
      <c r="G32" s="31">
        <f>E32</f>
        <v>2417100</v>
      </c>
    </row>
    <row r="33" spans="1:7" ht="31.5">
      <c r="A33" s="3">
        <v>3719770</v>
      </c>
      <c r="B33" s="25" t="s">
        <v>129</v>
      </c>
      <c r="C33" s="3" t="s">
        <v>108</v>
      </c>
      <c r="D33" s="3" t="s">
        <v>80</v>
      </c>
      <c r="E33" s="32">
        <v>25000</v>
      </c>
      <c r="F33" s="32"/>
      <c r="G33" s="31">
        <f>E33</f>
        <v>25000</v>
      </c>
    </row>
    <row r="34" spans="1:7" ht="31.5">
      <c r="A34" s="3">
        <v>3719770</v>
      </c>
      <c r="B34" s="25" t="s">
        <v>82</v>
      </c>
      <c r="C34" s="3" t="s">
        <v>87</v>
      </c>
      <c r="D34" s="3" t="s">
        <v>80</v>
      </c>
      <c r="E34" s="31">
        <v>500000</v>
      </c>
      <c r="F34" s="31"/>
      <c r="G34" s="31">
        <f>E34</f>
        <v>500000</v>
      </c>
    </row>
    <row r="35" spans="1:7" ht="31.5">
      <c r="A35" s="3">
        <v>3719770</v>
      </c>
      <c r="B35" s="25" t="s">
        <v>460</v>
      </c>
      <c r="C35" s="3" t="s">
        <v>86</v>
      </c>
      <c r="D35" s="3" t="s">
        <v>80</v>
      </c>
      <c r="E35" s="31">
        <v>22500</v>
      </c>
      <c r="F35" s="31"/>
      <c r="G35" s="31">
        <f>E35</f>
        <v>22500</v>
      </c>
    </row>
    <row r="36" spans="1:7" ht="15.75">
      <c r="A36" s="3"/>
      <c r="B36" s="21" t="s">
        <v>83</v>
      </c>
      <c r="C36" s="21"/>
      <c r="D36" s="21"/>
      <c r="E36" s="30">
        <f>SUM(E32:E35)</f>
        <v>2964600</v>
      </c>
      <c r="F36" s="30">
        <f>SUM(F32:F35)</f>
        <v>0</v>
      </c>
      <c r="G36" s="30">
        <f>SUM(G32:G35)</f>
        <v>2964600</v>
      </c>
    </row>
    <row r="37" spans="1:7" ht="15.75">
      <c r="A37" s="6"/>
      <c r="B37" s="6"/>
      <c r="C37" s="42"/>
      <c r="D37" s="42"/>
      <c r="E37" s="6"/>
      <c r="F37" s="6"/>
      <c r="G37" s="6"/>
    </row>
    <row r="38" spans="1:7" ht="15.75">
      <c r="A38" s="6"/>
      <c r="B38" s="6"/>
      <c r="C38" s="42"/>
      <c r="D38" s="42"/>
      <c r="E38" s="6"/>
      <c r="F38" s="6"/>
      <c r="G38" s="6"/>
    </row>
    <row r="39" spans="1:16" ht="15.75">
      <c r="A39" s="6" t="s">
        <v>416</v>
      </c>
      <c r="B39" s="16"/>
      <c r="C39" s="6"/>
      <c r="D39" s="6"/>
      <c r="E39" s="16"/>
      <c r="F39" s="6"/>
      <c r="G39" s="6"/>
      <c r="H39" s="6"/>
      <c r="I39" s="6"/>
      <c r="J39" s="6"/>
      <c r="K39" s="6"/>
      <c r="L39" s="6"/>
      <c r="M39" s="6"/>
      <c r="N39" s="6"/>
      <c r="O39" s="6"/>
      <c r="P39" s="20"/>
    </row>
    <row r="40" spans="1:7" ht="15.75">
      <c r="A40" s="6"/>
      <c r="B40" s="6"/>
      <c r="C40" s="42"/>
      <c r="D40" s="42"/>
      <c r="E40" s="6"/>
      <c r="F40" s="6"/>
      <c r="G40" s="6"/>
    </row>
    <row r="41" spans="1:7" ht="34.5" customHeight="1">
      <c r="A41" s="151" t="s">
        <v>388</v>
      </c>
      <c r="B41" s="151"/>
      <c r="C41" s="151"/>
      <c r="D41" s="151"/>
      <c r="E41" s="151"/>
      <c r="F41" s="151"/>
      <c r="G41" s="6"/>
    </row>
    <row r="42" spans="1:7" ht="15.75">
      <c r="A42" s="6"/>
      <c r="B42" s="6"/>
      <c r="C42" s="6"/>
      <c r="D42" s="6"/>
      <c r="E42" s="6"/>
      <c r="F42" s="6"/>
      <c r="G42" s="6"/>
    </row>
    <row r="43" spans="1:7" ht="15.75">
      <c r="A43" s="17" t="s">
        <v>502</v>
      </c>
      <c r="B43" s="6"/>
      <c r="C43" s="6"/>
      <c r="D43" s="6"/>
      <c r="E43" s="6"/>
      <c r="F43" s="6"/>
      <c r="G43" s="6"/>
    </row>
    <row r="44" spans="3:4" ht="12.75">
      <c r="C44" s="18"/>
      <c r="D44" s="18"/>
    </row>
  </sheetData>
  <sheetProtection/>
  <mergeCells count="8">
    <mergeCell ref="A14:G14"/>
    <mergeCell ref="A41:F41"/>
    <mergeCell ref="A6:F7"/>
    <mergeCell ref="A11:A12"/>
    <mergeCell ref="B11:B12"/>
    <mergeCell ref="C11:D11"/>
    <mergeCell ref="G11:G12"/>
    <mergeCell ref="A31:G31"/>
  </mergeCells>
  <printOptions/>
  <pageMargins left="0.7086614173228347" right="0.1968503937007874" top="0.2362204724409449" bottom="0.2362204724409449" header="0.31496062992125984" footer="0.31496062992125984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60" workbookViewId="0" topLeftCell="A1">
      <selection activeCell="I4" sqref="I4"/>
    </sheetView>
  </sheetViews>
  <sheetFormatPr defaultColWidth="9.00390625" defaultRowHeight="12.75"/>
  <cols>
    <col min="1" max="1" width="15.625" style="0" customWidth="1"/>
    <col min="2" max="2" width="25.625" style="0" customWidth="1"/>
    <col min="3" max="3" width="19.00390625" style="0" bestFit="1" customWidth="1"/>
    <col min="4" max="4" width="61.25390625" style="0" customWidth="1"/>
    <col min="5" max="5" width="59.375" style="0" customWidth="1"/>
    <col min="6" max="6" width="34.875" style="0" customWidth="1"/>
    <col min="7" max="7" width="28.375" style="0" customWidth="1"/>
    <col min="8" max="8" width="16.625" style="0" customWidth="1"/>
    <col min="9" max="9" width="25.875" style="0" customWidth="1"/>
    <col min="10" max="10" width="28.375" style="0" customWidth="1"/>
  </cols>
  <sheetData>
    <row r="1" spans="1:10" ht="15.75">
      <c r="A1" s="6"/>
      <c r="B1" s="43"/>
      <c r="C1" s="43"/>
      <c r="D1" s="160"/>
      <c r="E1" s="160"/>
      <c r="F1" s="115"/>
      <c r="G1" s="44"/>
      <c r="H1" s="45"/>
      <c r="I1" s="45" t="s">
        <v>191</v>
      </c>
      <c r="J1" s="45"/>
    </row>
    <row r="2" spans="1:10" ht="15.75">
      <c r="A2" s="6"/>
      <c r="B2" s="43"/>
      <c r="C2" s="43"/>
      <c r="D2" s="160"/>
      <c r="E2" s="160"/>
      <c r="F2" s="115"/>
      <c r="G2" s="44"/>
      <c r="H2" s="45"/>
      <c r="I2" s="45" t="s">
        <v>192</v>
      </c>
      <c r="J2" s="45"/>
    </row>
    <row r="3" spans="1:10" ht="15.75">
      <c r="A3" s="6"/>
      <c r="B3" s="46"/>
      <c r="C3" s="46"/>
      <c r="D3" s="160"/>
      <c r="E3" s="160"/>
      <c r="F3" s="115"/>
      <c r="G3" s="6"/>
      <c r="H3" s="47"/>
      <c r="I3" s="47" t="s">
        <v>408</v>
      </c>
      <c r="J3" s="47"/>
    </row>
    <row r="4" spans="1:10" ht="15.75">
      <c r="A4" s="6"/>
      <c r="B4" s="48"/>
      <c r="C4" s="48"/>
      <c r="D4" s="160"/>
      <c r="E4" s="160"/>
      <c r="F4" s="115"/>
      <c r="G4" s="23"/>
      <c r="H4" s="23"/>
      <c r="I4" s="23" t="s">
        <v>530</v>
      </c>
      <c r="J4" s="23"/>
    </row>
    <row r="5" spans="1:10" ht="15.75">
      <c r="A5" s="6"/>
      <c r="B5" s="48"/>
      <c r="C5" s="48"/>
      <c r="D5" s="48"/>
      <c r="E5" s="48"/>
      <c r="F5" s="48"/>
      <c r="G5" s="50"/>
      <c r="H5" s="50"/>
      <c r="I5" s="6"/>
      <c r="J5" s="6"/>
    </row>
    <row r="6" spans="1:10" ht="140.25" customHeight="1">
      <c r="A6" s="6"/>
      <c r="B6" s="157" t="s">
        <v>449</v>
      </c>
      <c r="C6" s="157"/>
      <c r="D6" s="157"/>
      <c r="E6" s="157"/>
      <c r="F6" s="157"/>
      <c r="G6" s="157"/>
      <c r="H6" s="157"/>
      <c r="I6" s="6"/>
      <c r="J6" s="6"/>
    </row>
    <row r="7" spans="1:10" ht="15.75">
      <c r="A7" s="6"/>
      <c r="B7" s="118" t="s">
        <v>451</v>
      </c>
      <c r="C7" s="26"/>
      <c r="D7" s="26"/>
      <c r="E7" s="26"/>
      <c r="F7" s="26"/>
      <c r="G7" s="26"/>
      <c r="H7" s="26"/>
      <c r="I7" s="6"/>
      <c r="J7" s="6"/>
    </row>
    <row r="8" spans="1:10" ht="15.75">
      <c r="A8" s="6"/>
      <c r="B8" s="117" t="s">
        <v>450</v>
      </c>
      <c r="C8" s="48"/>
      <c r="D8" s="48"/>
      <c r="E8" s="48"/>
      <c r="F8" s="48"/>
      <c r="G8" s="6"/>
      <c r="H8" s="6"/>
      <c r="I8" s="6"/>
      <c r="J8" s="6"/>
    </row>
    <row r="9" spans="1:10" s="15" customFormat="1" ht="110.25">
      <c r="A9" s="27" t="s">
        <v>316</v>
      </c>
      <c r="B9" s="27" t="s">
        <v>189</v>
      </c>
      <c r="C9" s="27" t="s">
        <v>190</v>
      </c>
      <c r="D9" s="49" t="s">
        <v>194</v>
      </c>
      <c r="E9" s="21" t="s">
        <v>7</v>
      </c>
      <c r="F9" s="21" t="s">
        <v>448</v>
      </c>
      <c r="G9" s="135" t="s">
        <v>444</v>
      </c>
      <c r="H9" s="135" t="s">
        <v>445</v>
      </c>
      <c r="I9" s="135" t="s">
        <v>446</v>
      </c>
      <c r="J9" s="135" t="s">
        <v>447</v>
      </c>
    </row>
    <row r="10" spans="1:10" s="15" customFormat="1" ht="18">
      <c r="A10" s="120">
        <v>1</v>
      </c>
      <c r="B10" s="120">
        <v>2</v>
      </c>
      <c r="C10" s="133">
        <v>3</v>
      </c>
      <c r="D10" s="134">
        <v>4</v>
      </c>
      <c r="E10" s="134">
        <v>5</v>
      </c>
      <c r="F10" s="134"/>
      <c r="G10" s="134">
        <v>7</v>
      </c>
      <c r="H10" s="134">
        <v>8</v>
      </c>
      <c r="I10" s="134">
        <v>9</v>
      </c>
      <c r="J10" s="134">
        <v>10</v>
      </c>
    </row>
    <row r="11" spans="1:10" s="15" customFormat="1" ht="31.5">
      <c r="A11" s="132" t="s">
        <v>198</v>
      </c>
      <c r="B11" s="121" t="s">
        <v>132</v>
      </c>
      <c r="C11" s="122" t="s">
        <v>111</v>
      </c>
      <c r="D11" s="122" t="s">
        <v>133</v>
      </c>
      <c r="E11" s="3" t="s">
        <v>10</v>
      </c>
      <c r="F11" s="3"/>
      <c r="G11" s="59"/>
      <c r="H11" s="59"/>
      <c r="I11" s="59">
        <v>150000</v>
      </c>
      <c r="J11" s="59"/>
    </row>
    <row r="12" spans="1:10" s="15" customFormat="1" ht="18">
      <c r="A12" s="121" t="s">
        <v>452</v>
      </c>
      <c r="B12" s="121" t="s">
        <v>482</v>
      </c>
      <c r="C12" s="129" t="s">
        <v>111</v>
      </c>
      <c r="D12" s="129" t="s">
        <v>453</v>
      </c>
      <c r="E12" s="3" t="s">
        <v>429</v>
      </c>
      <c r="F12" s="3"/>
      <c r="G12" s="94"/>
      <c r="H12" s="59"/>
      <c r="I12" s="59">
        <v>96000</v>
      </c>
      <c r="J12" s="59"/>
    </row>
    <row r="13" spans="1:10" s="15" customFormat="1" ht="63">
      <c r="A13" s="121" t="s">
        <v>452</v>
      </c>
      <c r="B13" s="121" t="s">
        <v>482</v>
      </c>
      <c r="C13" s="129" t="s">
        <v>111</v>
      </c>
      <c r="D13" s="129" t="s">
        <v>453</v>
      </c>
      <c r="E13" s="3" t="s">
        <v>457</v>
      </c>
      <c r="F13" s="3"/>
      <c r="G13" s="94"/>
      <c r="H13" s="59"/>
      <c r="I13" s="59">
        <v>30000</v>
      </c>
      <c r="J13" s="59"/>
    </row>
    <row r="14" spans="1:10" s="15" customFormat="1" ht="63">
      <c r="A14" s="121" t="s">
        <v>452</v>
      </c>
      <c r="B14" s="121" t="s">
        <v>482</v>
      </c>
      <c r="C14" s="129" t="s">
        <v>111</v>
      </c>
      <c r="D14" s="129" t="s">
        <v>453</v>
      </c>
      <c r="E14" s="3" t="s">
        <v>458</v>
      </c>
      <c r="F14" s="3"/>
      <c r="G14" s="94"/>
      <c r="H14" s="59"/>
      <c r="I14" s="59">
        <v>15000</v>
      </c>
      <c r="J14" s="59"/>
    </row>
    <row r="15" spans="1:10" s="15" customFormat="1" ht="47.25">
      <c r="A15" s="121" t="s">
        <v>452</v>
      </c>
      <c r="B15" s="121" t="s">
        <v>482</v>
      </c>
      <c r="C15" s="129" t="s">
        <v>111</v>
      </c>
      <c r="D15" s="129" t="s">
        <v>453</v>
      </c>
      <c r="E15" s="3" t="s">
        <v>461</v>
      </c>
      <c r="F15" s="3"/>
      <c r="G15" s="94"/>
      <c r="H15" s="59"/>
      <c r="I15" s="59">
        <v>60000</v>
      </c>
      <c r="J15" s="59"/>
    </row>
    <row r="16" spans="1:10" s="15" customFormat="1" ht="31.5">
      <c r="A16" s="121" t="s">
        <v>452</v>
      </c>
      <c r="B16" s="121" t="s">
        <v>482</v>
      </c>
      <c r="C16" s="129" t="s">
        <v>111</v>
      </c>
      <c r="D16" s="129" t="s">
        <v>453</v>
      </c>
      <c r="E16" s="3" t="s">
        <v>459</v>
      </c>
      <c r="F16" s="3"/>
      <c r="G16" s="94"/>
      <c r="H16" s="59"/>
      <c r="I16" s="59">
        <f>15000+60000</f>
        <v>75000</v>
      </c>
      <c r="J16" s="59"/>
    </row>
    <row r="17" spans="1:10" s="15" customFormat="1" ht="78.75">
      <c r="A17" s="121" t="s">
        <v>454</v>
      </c>
      <c r="B17" s="121" t="s">
        <v>483</v>
      </c>
      <c r="C17" s="129" t="s">
        <v>111</v>
      </c>
      <c r="D17" s="129" t="s">
        <v>484</v>
      </c>
      <c r="E17" s="3" t="s">
        <v>528</v>
      </c>
      <c r="F17" s="3"/>
      <c r="G17" s="59"/>
      <c r="H17" s="59"/>
      <c r="I17" s="59">
        <f>1400000-596900+596900</f>
        <v>1400000</v>
      </c>
      <c r="J17" s="59">
        <f>G17</f>
        <v>0</v>
      </c>
    </row>
    <row r="18" spans="1:10" ht="111" customHeight="1">
      <c r="A18" s="121" t="s">
        <v>454</v>
      </c>
      <c r="B18" s="121" t="s">
        <v>483</v>
      </c>
      <c r="C18" s="129" t="s">
        <v>111</v>
      </c>
      <c r="D18" s="129" t="s">
        <v>484</v>
      </c>
      <c r="E18" s="3" t="s">
        <v>526</v>
      </c>
      <c r="F18" s="3"/>
      <c r="G18" s="59"/>
      <c r="H18" s="59"/>
      <c r="I18" s="59">
        <f>3000000+1825471</f>
        <v>4825471</v>
      </c>
      <c r="J18" s="59">
        <f>G18</f>
        <v>0</v>
      </c>
    </row>
    <row r="19" spans="1:10" ht="111" customHeight="1">
      <c r="A19" s="121" t="s">
        <v>485</v>
      </c>
      <c r="B19" s="121" t="s">
        <v>486</v>
      </c>
      <c r="C19" s="129" t="s">
        <v>156</v>
      </c>
      <c r="D19" s="129" t="s">
        <v>487</v>
      </c>
      <c r="E19" s="3" t="s">
        <v>463</v>
      </c>
      <c r="F19" s="3"/>
      <c r="G19" s="59">
        <v>9589829</v>
      </c>
      <c r="H19" s="59"/>
      <c r="I19" s="59">
        <v>159831</v>
      </c>
      <c r="J19" s="59"/>
    </row>
    <row r="20" spans="1:10" ht="111" customHeight="1">
      <c r="A20" s="121" t="s">
        <v>456</v>
      </c>
      <c r="B20" s="121" t="s">
        <v>489</v>
      </c>
      <c r="C20" s="129" t="s">
        <v>111</v>
      </c>
      <c r="D20" s="129" t="s">
        <v>490</v>
      </c>
      <c r="E20" s="3" t="s">
        <v>325</v>
      </c>
      <c r="F20" s="3"/>
      <c r="G20" s="59"/>
      <c r="H20" s="59"/>
      <c r="I20" s="59">
        <v>50000</v>
      </c>
      <c r="J20" s="59"/>
    </row>
    <row r="21" spans="1:10" ht="111" customHeight="1">
      <c r="A21" s="121" t="s">
        <v>455</v>
      </c>
      <c r="B21" s="121" t="s">
        <v>491</v>
      </c>
      <c r="C21" s="129" t="s">
        <v>111</v>
      </c>
      <c r="D21" s="129" t="s">
        <v>492</v>
      </c>
      <c r="E21" s="3" t="s">
        <v>470</v>
      </c>
      <c r="F21" s="3"/>
      <c r="G21" s="59"/>
      <c r="H21" s="59"/>
      <c r="I21" s="59">
        <v>70990</v>
      </c>
      <c r="J21" s="59">
        <f>SUM(J22:J24)</f>
        <v>0</v>
      </c>
    </row>
    <row r="22" spans="1:10" ht="111" customHeight="1">
      <c r="A22" s="121" t="s">
        <v>455</v>
      </c>
      <c r="B22" s="121" t="s">
        <v>491</v>
      </c>
      <c r="C22" s="129" t="s">
        <v>111</v>
      </c>
      <c r="D22" s="129" t="s">
        <v>492</v>
      </c>
      <c r="E22" s="3" t="s">
        <v>471</v>
      </c>
      <c r="F22" s="3"/>
      <c r="G22" s="59"/>
      <c r="H22" s="59"/>
      <c r="I22" s="59">
        <v>28686</v>
      </c>
      <c r="J22" s="59"/>
    </row>
    <row r="23" spans="1:10" ht="111" customHeight="1">
      <c r="A23" s="121" t="s">
        <v>455</v>
      </c>
      <c r="B23" s="121" t="s">
        <v>491</v>
      </c>
      <c r="C23" s="129" t="s">
        <v>111</v>
      </c>
      <c r="D23" s="129" t="s">
        <v>492</v>
      </c>
      <c r="E23" s="3" t="s">
        <v>472</v>
      </c>
      <c r="F23" s="3"/>
      <c r="G23" s="59"/>
      <c r="H23" s="59"/>
      <c r="I23" s="59">
        <v>5250000</v>
      </c>
      <c r="J23" s="59"/>
    </row>
    <row r="24" spans="1:10" ht="111" customHeight="1">
      <c r="A24" s="121" t="s">
        <v>455</v>
      </c>
      <c r="B24" s="121" t="s">
        <v>491</v>
      </c>
      <c r="C24" s="129" t="s">
        <v>111</v>
      </c>
      <c r="D24" s="129" t="s">
        <v>492</v>
      </c>
      <c r="E24" s="3" t="s">
        <v>324</v>
      </c>
      <c r="F24" s="3"/>
      <c r="G24" s="59"/>
      <c r="H24" s="59"/>
      <c r="I24" s="59">
        <f>1139800+160200</f>
        <v>1300000</v>
      </c>
      <c r="J24" s="59"/>
    </row>
    <row r="25" spans="1:10" ht="111" customHeight="1">
      <c r="A25" s="121" t="s">
        <v>431</v>
      </c>
      <c r="B25" s="121" t="s">
        <v>432</v>
      </c>
      <c r="C25" s="122" t="s">
        <v>156</v>
      </c>
      <c r="D25" s="122" t="s">
        <v>433</v>
      </c>
      <c r="E25" s="3" t="s">
        <v>430</v>
      </c>
      <c r="F25" s="3"/>
      <c r="G25" s="59"/>
      <c r="H25" s="59"/>
      <c r="I25" s="59">
        <v>2528014</v>
      </c>
      <c r="J25" s="59">
        <f>G25</f>
        <v>0</v>
      </c>
    </row>
    <row r="26" spans="1:10" ht="47.25">
      <c r="A26" s="121" t="s">
        <v>494</v>
      </c>
      <c r="B26" s="121" t="s">
        <v>489</v>
      </c>
      <c r="C26" s="129" t="s">
        <v>111</v>
      </c>
      <c r="D26" s="129" t="s">
        <v>490</v>
      </c>
      <c r="E26" s="3" t="s">
        <v>193</v>
      </c>
      <c r="F26" s="3"/>
      <c r="G26" s="59"/>
      <c r="H26" s="59"/>
      <c r="I26" s="59">
        <v>800000</v>
      </c>
      <c r="J26" s="59">
        <f>G26</f>
        <v>0</v>
      </c>
    </row>
    <row r="27" spans="1:10" ht="15.75">
      <c r="A27" s="121" t="s">
        <v>495</v>
      </c>
      <c r="B27" s="121" t="s">
        <v>496</v>
      </c>
      <c r="C27" s="129" t="s">
        <v>111</v>
      </c>
      <c r="D27" s="129" t="s">
        <v>503</v>
      </c>
      <c r="E27" s="3" t="s">
        <v>419</v>
      </c>
      <c r="F27" s="3"/>
      <c r="G27" s="59"/>
      <c r="H27" s="59"/>
      <c r="I27" s="59">
        <f>300000+600000</f>
        <v>900000</v>
      </c>
      <c r="J27" s="59">
        <f>G27</f>
        <v>0</v>
      </c>
    </row>
    <row r="28" spans="1:10" ht="63">
      <c r="A28" s="121" t="s">
        <v>498</v>
      </c>
      <c r="B28" s="121" t="s">
        <v>486</v>
      </c>
      <c r="C28" s="129" t="s">
        <v>156</v>
      </c>
      <c r="D28" s="129" t="s">
        <v>487</v>
      </c>
      <c r="E28" s="3" t="s">
        <v>462</v>
      </c>
      <c r="F28" s="3"/>
      <c r="G28" s="59">
        <v>8179459</v>
      </c>
      <c r="H28" s="59"/>
      <c r="I28" s="59">
        <v>136324</v>
      </c>
      <c r="J28" s="59"/>
    </row>
    <row r="29" spans="1:10" ht="47.25">
      <c r="A29" s="121" t="s">
        <v>498</v>
      </c>
      <c r="B29" s="121" t="s">
        <v>486</v>
      </c>
      <c r="C29" s="129" t="s">
        <v>156</v>
      </c>
      <c r="D29" s="129" t="s">
        <v>487</v>
      </c>
      <c r="E29" s="3" t="s">
        <v>464</v>
      </c>
      <c r="F29" s="3"/>
      <c r="G29" s="59">
        <v>41279674</v>
      </c>
      <c r="H29" s="59"/>
      <c r="I29" s="59">
        <v>687994</v>
      </c>
      <c r="J29" s="59"/>
    </row>
    <row r="30" spans="1:10" ht="15.75">
      <c r="A30" s="121"/>
      <c r="B30" s="121"/>
      <c r="C30" s="129"/>
      <c r="D30" s="129"/>
      <c r="E30" s="3"/>
      <c r="F30" s="3"/>
      <c r="G30" s="59"/>
      <c r="H30" s="59"/>
      <c r="I30" s="59"/>
      <c r="J30" s="59"/>
    </row>
    <row r="31" spans="1:10" ht="111" customHeight="1">
      <c r="A31" s="121" t="s">
        <v>299</v>
      </c>
      <c r="B31" s="121" t="s">
        <v>180</v>
      </c>
      <c r="C31" s="122" t="s">
        <v>181</v>
      </c>
      <c r="D31" s="122" t="s">
        <v>182</v>
      </c>
      <c r="E31" s="3" t="s">
        <v>326</v>
      </c>
      <c r="F31" s="3"/>
      <c r="G31" s="59"/>
      <c r="H31" s="59"/>
      <c r="I31" s="59">
        <v>1110873</v>
      </c>
      <c r="J31" s="59">
        <f>G31</f>
        <v>0</v>
      </c>
    </row>
    <row r="32" spans="1:10" ht="18.75">
      <c r="A32" s="161" t="s">
        <v>8</v>
      </c>
      <c r="B32" s="162"/>
      <c r="C32" s="162"/>
      <c r="D32" s="162"/>
      <c r="E32" s="163"/>
      <c r="F32" s="116"/>
      <c r="G32" s="96">
        <f>SUM(G11:G31)</f>
        <v>59048962</v>
      </c>
      <c r="H32" s="96">
        <f>SUM(H11:H31)</f>
        <v>0</v>
      </c>
      <c r="I32" s="96">
        <f>SUM(I11:I31)</f>
        <v>19674183</v>
      </c>
      <c r="J32" s="96">
        <f>SUM(J11:J31)</f>
        <v>0</v>
      </c>
    </row>
    <row r="33" spans="1:10" ht="15.75">
      <c r="A33" s="6"/>
      <c r="B33" s="16"/>
      <c r="C33" s="6"/>
      <c r="D33" s="6"/>
      <c r="E33" s="16"/>
      <c r="F33" s="16"/>
      <c r="G33" s="6"/>
      <c r="H33" s="6"/>
      <c r="I33" s="6"/>
      <c r="J33" s="6"/>
    </row>
    <row r="34" spans="1:17" ht="15.75">
      <c r="A34" s="6" t="s">
        <v>416</v>
      </c>
      <c r="B34" s="16"/>
      <c r="C34" s="6"/>
      <c r="D34" s="6"/>
      <c r="E34" s="16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20"/>
    </row>
    <row r="35" spans="1:10" ht="15.75">
      <c r="A35" s="6"/>
      <c r="B35" s="16"/>
      <c r="C35" s="6"/>
      <c r="D35" s="6"/>
      <c r="E35" s="16"/>
      <c r="F35" s="16"/>
      <c r="G35" s="6"/>
      <c r="H35" s="6"/>
      <c r="I35" s="6"/>
      <c r="J35" s="6"/>
    </row>
    <row r="36" spans="1:10" ht="18.75" customHeight="1">
      <c r="A36" s="151" t="s">
        <v>417</v>
      </c>
      <c r="B36" s="151"/>
      <c r="C36" s="151"/>
      <c r="D36" s="151"/>
      <c r="E36" s="151"/>
      <c r="F36" s="151"/>
      <c r="G36" s="151"/>
      <c r="H36" s="151"/>
      <c r="I36" s="151"/>
      <c r="J36" s="6"/>
    </row>
    <row r="37" spans="1:10" ht="15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.75">
      <c r="A38" s="17" t="s">
        <v>477</v>
      </c>
      <c r="B38" s="6"/>
      <c r="C38" s="6"/>
      <c r="D38" s="6"/>
      <c r="E38" s="6"/>
      <c r="F38" s="6"/>
      <c r="G38" s="6"/>
      <c r="H38" s="6"/>
      <c r="I38" s="6"/>
      <c r="J38" s="6"/>
    </row>
    <row r="39" spans="1:9" ht="15.75">
      <c r="A39" s="6"/>
      <c r="B39" s="6"/>
      <c r="C39" s="6"/>
      <c r="D39" s="6"/>
      <c r="E39" s="6"/>
      <c r="F39" s="6"/>
      <c r="G39" s="6"/>
      <c r="H39" s="6"/>
      <c r="I39" s="6"/>
    </row>
  </sheetData>
  <sheetProtection/>
  <mergeCells count="7">
    <mergeCell ref="A36:I36"/>
    <mergeCell ref="D1:E1"/>
    <mergeCell ref="D2:E2"/>
    <mergeCell ref="D3:E3"/>
    <mergeCell ref="D4:E4"/>
    <mergeCell ref="A32:E32"/>
    <mergeCell ref="B6:H6"/>
  </mergeCells>
  <printOptions/>
  <pageMargins left="0.7086614173228347" right="0.2" top="0.31496062992125984" bottom="0.24" header="0.31496062992125984" footer="0.24"/>
  <pageSetup fitToHeight="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tabSelected="1" view="pageBreakPreview" zoomScale="70" zoomScaleNormal="55" zoomScaleSheetLayoutView="70" zoomScalePageLayoutView="0" workbookViewId="0" topLeftCell="A1">
      <pane xSplit="1" ySplit="15" topLeftCell="C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H5" sqref="H5"/>
    </sheetView>
  </sheetViews>
  <sheetFormatPr defaultColWidth="9.00390625" defaultRowHeight="12.75"/>
  <cols>
    <col min="1" max="1" width="21.125" style="2" customWidth="1"/>
    <col min="2" max="2" width="25.25390625" style="2" customWidth="1"/>
    <col min="3" max="3" width="35.25390625" style="2" customWidth="1"/>
    <col min="4" max="4" width="82.875" style="2" customWidth="1"/>
    <col min="5" max="5" width="60.625" style="2" customWidth="1"/>
    <col min="6" max="6" width="25.00390625" style="2" customWidth="1"/>
    <col min="7" max="7" width="19.25390625" style="2" customWidth="1"/>
    <col min="8" max="8" width="20.00390625" style="2" customWidth="1"/>
    <col min="9" max="9" width="19.125" style="2" customWidth="1"/>
    <col min="10" max="10" width="18.25390625" style="2" customWidth="1"/>
    <col min="11" max="16384" width="9.125" style="2" customWidth="1"/>
  </cols>
  <sheetData>
    <row r="1" spans="1:10" ht="18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.75">
      <c r="A2" s="6"/>
      <c r="B2" s="6"/>
      <c r="C2" s="6"/>
      <c r="D2" s="6"/>
      <c r="E2" s="51"/>
      <c r="F2" s="51"/>
      <c r="G2" s="6"/>
      <c r="H2" s="51" t="s">
        <v>109</v>
      </c>
      <c r="I2" s="6"/>
      <c r="J2" s="6"/>
    </row>
    <row r="3" spans="1:10" ht="18.75">
      <c r="A3" s="6"/>
      <c r="B3" s="6"/>
      <c r="C3" s="6"/>
      <c r="D3" s="6"/>
      <c r="E3" s="51"/>
      <c r="F3" s="51"/>
      <c r="G3" s="6"/>
      <c r="H3" s="51" t="s">
        <v>9</v>
      </c>
      <c r="I3" s="6"/>
      <c r="J3" s="6"/>
    </row>
    <row r="4" spans="1:10" ht="18.75">
      <c r="A4" s="6"/>
      <c r="B4" s="6"/>
      <c r="C4" s="6"/>
      <c r="D4" s="6"/>
      <c r="E4" s="51"/>
      <c r="F4" s="51"/>
      <c r="G4" s="6"/>
      <c r="H4" s="51" t="s">
        <v>423</v>
      </c>
      <c r="I4" s="6"/>
      <c r="J4" s="6"/>
    </row>
    <row r="5" spans="1:10" ht="18.75">
      <c r="A5" s="6"/>
      <c r="B5" s="6"/>
      <c r="C5" s="6"/>
      <c r="D5" s="6"/>
      <c r="E5" s="51"/>
      <c r="F5" s="51"/>
      <c r="G5" s="6"/>
      <c r="H5" s="51" t="s">
        <v>529</v>
      </c>
      <c r="I5" s="6"/>
      <c r="J5" s="6"/>
    </row>
    <row r="6" spans="1:10" ht="18.75">
      <c r="A6" s="6"/>
      <c r="B6" s="6"/>
      <c r="C6" s="6"/>
      <c r="D6" s="6"/>
      <c r="E6" s="51"/>
      <c r="F6" s="6"/>
      <c r="G6" s="6"/>
      <c r="H6" s="6"/>
      <c r="I6" s="6"/>
      <c r="J6" s="6"/>
    </row>
    <row r="7" spans="1:10" ht="14.25" customHeight="1">
      <c r="A7" s="52"/>
      <c r="B7" s="52"/>
      <c r="C7" s="52"/>
      <c r="D7" s="52"/>
      <c r="E7" s="52"/>
      <c r="F7" s="52"/>
      <c r="G7" s="6"/>
      <c r="H7" s="6"/>
      <c r="I7" s="6"/>
      <c r="J7" s="6"/>
    </row>
    <row r="8" spans="1:10" ht="17.25" customHeight="1">
      <c r="A8" s="6"/>
      <c r="B8" s="169" t="s">
        <v>405</v>
      </c>
      <c r="C8" s="157"/>
      <c r="D8" s="157"/>
      <c r="E8" s="157"/>
      <c r="F8" s="157"/>
      <c r="G8" s="157"/>
      <c r="H8" s="6"/>
      <c r="I8" s="6"/>
      <c r="J8" s="6"/>
    </row>
    <row r="9" spans="1:10" ht="17.25" customHeight="1">
      <c r="A9" s="6"/>
      <c r="B9" s="69"/>
      <c r="C9" s="26"/>
      <c r="D9" s="26"/>
      <c r="E9" s="26"/>
      <c r="F9" s="26"/>
      <c r="G9" s="26"/>
      <c r="H9" s="6"/>
      <c r="I9" s="6"/>
      <c r="J9" s="6"/>
    </row>
    <row r="10" spans="1:10" ht="17.25" customHeight="1">
      <c r="A10" s="118" t="s">
        <v>451</v>
      </c>
      <c r="B10" s="69"/>
      <c r="C10" s="118"/>
      <c r="D10" s="26"/>
      <c r="E10" s="26"/>
      <c r="F10" s="26"/>
      <c r="G10" s="26"/>
      <c r="H10" s="6"/>
      <c r="I10" s="6"/>
      <c r="J10" s="6"/>
    </row>
    <row r="11" spans="1:10" ht="17.25" customHeight="1">
      <c r="A11" s="119" t="s">
        <v>450</v>
      </c>
      <c r="B11" s="69"/>
      <c r="C11" s="119"/>
      <c r="D11" s="26"/>
      <c r="E11" s="26"/>
      <c r="F11" s="26"/>
      <c r="G11" s="26"/>
      <c r="H11" s="6"/>
      <c r="I11" s="6"/>
      <c r="J11" s="6"/>
    </row>
    <row r="12" spans="1:10" ht="162" customHeight="1">
      <c r="A12" s="164" t="s">
        <v>337</v>
      </c>
      <c r="B12" s="164" t="s">
        <v>338</v>
      </c>
      <c r="C12" s="164" t="s">
        <v>339</v>
      </c>
      <c r="D12" s="164" t="s">
        <v>389</v>
      </c>
      <c r="E12" s="164" t="s">
        <v>390</v>
      </c>
      <c r="F12" s="164" t="s">
        <v>391</v>
      </c>
      <c r="G12" s="164" t="s">
        <v>328</v>
      </c>
      <c r="H12" s="164" t="s">
        <v>5</v>
      </c>
      <c r="I12" s="167" t="s">
        <v>6</v>
      </c>
      <c r="J12" s="168"/>
    </row>
    <row r="13" spans="1:10" ht="67.5" customHeight="1">
      <c r="A13" s="165"/>
      <c r="B13" s="165"/>
      <c r="C13" s="165"/>
      <c r="D13" s="165"/>
      <c r="E13" s="165"/>
      <c r="F13" s="165"/>
      <c r="G13" s="165"/>
      <c r="H13" s="165"/>
      <c r="I13" s="70" t="s">
        <v>329</v>
      </c>
      <c r="J13" s="70" t="s">
        <v>330</v>
      </c>
    </row>
    <row r="14" spans="1:10" s="1" customFormat="1" ht="18.75">
      <c r="A14" s="70">
        <v>1</v>
      </c>
      <c r="B14" s="70">
        <v>2</v>
      </c>
      <c r="C14" s="70">
        <v>3</v>
      </c>
      <c r="D14" s="70">
        <v>4</v>
      </c>
      <c r="E14" s="70">
        <v>5</v>
      </c>
      <c r="F14" s="70">
        <v>6</v>
      </c>
      <c r="G14" s="70">
        <v>7</v>
      </c>
      <c r="H14" s="70">
        <v>8</v>
      </c>
      <c r="I14" s="70">
        <v>9</v>
      </c>
      <c r="J14" s="70">
        <v>10</v>
      </c>
    </row>
    <row r="15" spans="1:10" s="1" customFormat="1" ht="18.75">
      <c r="A15" s="37"/>
      <c r="B15" s="27"/>
      <c r="C15" s="38"/>
      <c r="D15" s="39" t="s">
        <v>61</v>
      </c>
      <c r="E15" s="84"/>
      <c r="F15" s="84"/>
      <c r="G15" s="84"/>
      <c r="H15" s="84"/>
      <c r="I15" s="84"/>
      <c r="J15" s="84"/>
    </row>
    <row r="16" spans="1:10" s="81" customFormat="1" ht="47.25">
      <c r="A16" s="78" t="s">
        <v>197</v>
      </c>
      <c r="B16" s="78" t="s">
        <v>130</v>
      </c>
      <c r="C16" s="79" t="s">
        <v>110</v>
      </c>
      <c r="D16" s="79" t="s">
        <v>131</v>
      </c>
      <c r="E16" s="74" t="s">
        <v>404</v>
      </c>
      <c r="F16" s="74" t="s">
        <v>435</v>
      </c>
      <c r="G16" s="94">
        <f>H16+I16</f>
        <v>85000</v>
      </c>
      <c r="H16" s="94">
        <v>85000</v>
      </c>
      <c r="I16" s="94"/>
      <c r="J16" s="94"/>
    </row>
    <row r="17" spans="1:10" s="81" customFormat="1" ht="47.25">
      <c r="A17" s="78" t="s">
        <v>197</v>
      </c>
      <c r="B17" s="78" t="s">
        <v>130</v>
      </c>
      <c r="C17" s="79" t="s">
        <v>110</v>
      </c>
      <c r="D17" s="79" t="s">
        <v>131</v>
      </c>
      <c r="E17" s="75" t="s">
        <v>511</v>
      </c>
      <c r="F17" s="74" t="s">
        <v>434</v>
      </c>
      <c r="G17" s="94">
        <v>200000</v>
      </c>
      <c r="H17" s="94">
        <v>87000</v>
      </c>
      <c r="I17" s="94"/>
      <c r="J17" s="94">
        <f>I17</f>
        <v>0</v>
      </c>
    </row>
    <row r="18" spans="1:10" s="80" customFormat="1" ht="31.5">
      <c r="A18" s="78" t="s">
        <v>198</v>
      </c>
      <c r="B18" s="78" t="s">
        <v>132</v>
      </c>
      <c r="C18" s="79" t="s">
        <v>111</v>
      </c>
      <c r="D18" s="79" t="s">
        <v>133</v>
      </c>
      <c r="E18" s="74" t="s">
        <v>512</v>
      </c>
      <c r="F18" s="74" t="s">
        <v>434</v>
      </c>
      <c r="G18" s="94">
        <f aca="true" t="shared" si="0" ref="G18:G79">H18+I18</f>
        <v>150000</v>
      </c>
      <c r="H18" s="94"/>
      <c r="I18" s="94">
        <v>150000</v>
      </c>
      <c r="J18" s="94">
        <f>I18</f>
        <v>150000</v>
      </c>
    </row>
    <row r="19" spans="1:10" s="81" customFormat="1" ht="18.75">
      <c r="A19" s="89"/>
      <c r="B19" s="85"/>
      <c r="C19" s="85"/>
      <c r="D19" s="76" t="s">
        <v>392</v>
      </c>
      <c r="E19" s="76"/>
      <c r="F19" s="77"/>
      <c r="G19" s="95">
        <f>H19+I19</f>
        <v>8931712</v>
      </c>
      <c r="H19" s="95">
        <f>SUM(H20:H27)</f>
        <v>8538213</v>
      </c>
      <c r="I19" s="95">
        <f>SUM(I20:I27)</f>
        <v>393499</v>
      </c>
      <c r="J19" s="95">
        <f>SUM(J20:J27)</f>
        <v>393499</v>
      </c>
    </row>
    <row r="20" spans="1:10" s="80" customFormat="1" ht="31.5">
      <c r="A20" s="78" t="s">
        <v>202</v>
      </c>
      <c r="B20" s="78" t="s">
        <v>65</v>
      </c>
      <c r="C20" s="79" t="s">
        <v>112</v>
      </c>
      <c r="D20" s="79" t="s">
        <v>136</v>
      </c>
      <c r="E20" s="75" t="s">
        <v>508</v>
      </c>
      <c r="F20" s="74" t="s">
        <v>434</v>
      </c>
      <c r="G20" s="94">
        <f t="shared" si="0"/>
        <v>1971571</v>
      </c>
      <c r="H20" s="94">
        <v>1971571</v>
      </c>
      <c r="I20" s="94"/>
      <c r="J20" s="94">
        <f aca="true" t="shared" si="1" ref="J20:J79">I20</f>
        <v>0</v>
      </c>
    </row>
    <row r="21" spans="1:10" s="80" customFormat="1" ht="47.25">
      <c r="A21" s="78" t="s">
        <v>203</v>
      </c>
      <c r="B21" s="78" t="s">
        <v>66</v>
      </c>
      <c r="C21" s="79" t="s">
        <v>113</v>
      </c>
      <c r="D21" s="79" t="s">
        <v>204</v>
      </c>
      <c r="E21" s="75" t="s">
        <v>426</v>
      </c>
      <c r="F21" s="74" t="s">
        <v>425</v>
      </c>
      <c r="G21" s="94">
        <f t="shared" si="0"/>
        <v>668967</v>
      </c>
      <c r="H21" s="94">
        <v>440468</v>
      </c>
      <c r="I21" s="94">
        <v>228499</v>
      </c>
      <c r="J21" s="94">
        <f t="shared" si="1"/>
        <v>228499</v>
      </c>
    </row>
    <row r="22" spans="1:10" s="80" customFormat="1" ht="47.25">
      <c r="A22" s="78" t="s">
        <v>203</v>
      </c>
      <c r="B22" s="78" t="s">
        <v>66</v>
      </c>
      <c r="C22" s="79" t="s">
        <v>113</v>
      </c>
      <c r="D22" s="79" t="s">
        <v>204</v>
      </c>
      <c r="E22" s="75" t="s">
        <v>508</v>
      </c>
      <c r="F22" s="74" t="s">
        <v>434</v>
      </c>
      <c r="G22" s="94">
        <f t="shared" si="0"/>
        <v>4759158</v>
      </c>
      <c r="H22" s="94">
        <v>4759158</v>
      </c>
      <c r="I22" s="94"/>
      <c r="J22" s="94">
        <f t="shared" si="1"/>
        <v>0</v>
      </c>
    </row>
    <row r="23" spans="1:10" s="80" customFormat="1" ht="31.5">
      <c r="A23" s="78" t="s">
        <v>207</v>
      </c>
      <c r="B23" s="78" t="s">
        <v>99</v>
      </c>
      <c r="C23" s="79" t="s">
        <v>62</v>
      </c>
      <c r="D23" s="79" t="s">
        <v>139</v>
      </c>
      <c r="E23" s="75" t="s">
        <v>508</v>
      </c>
      <c r="F23" s="74" t="s">
        <v>434</v>
      </c>
      <c r="G23" s="94">
        <f t="shared" si="0"/>
        <v>23600</v>
      </c>
      <c r="H23" s="94">
        <v>23600</v>
      </c>
      <c r="I23" s="94"/>
      <c r="J23" s="94">
        <f t="shared" si="1"/>
        <v>0</v>
      </c>
    </row>
    <row r="24" spans="1:10" s="80" customFormat="1" ht="31.5">
      <c r="A24" s="78" t="s">
        <v>207</v>
      </c>
      <c r="B24" s="78" t="s">
        <v>99</v>
      </c>
      <c r="C24" s="79" t="s">
        <v>62</v>
      </c>
      <c r="D24" s="79" t="s">
        <v>139</v>
      </c>
      <c r="E24" s="75" t="s">
        <v>426</v>
      </c>
      <c r="F24" s="74" t="s">
        <v>425</v>
      </c>
      <c r="G24" s="94">
        <f t="shared" si="0"/>
        <v>69000</v>
      </c>
      <c r="H24" s="94"/>
      <c r="I24" s="94">
        <v>69000</v>
      </c>
      <c r="J24" s="94">
        <f t="shared" si="1"/>
        <v>69000</v>
      </c>
    </row>
    <row r="25" spans="1:10" s="80" customFormat="1" ht="31.5">
      <c r="A25" s="78" t="s">
        <v>211</v>
      </c>
      <c r="B25" s="78" t="s">
        <v>212</v>
      </c>
      <c r="C25" s="79" t="s">
        <v>62</v>
      </c>
      <c r="D25" s="79" t="s">
        <v>213</v>
      </c>
      <c r="E25" s="75" t="s">
        <v>508</v>
      </c>
      <c r="F25" s="74" t="s">
        <v>434</v>
      </c>
      <c r="G25" s="94">
        <f t="shared" si="0"/>
        <v>54300</v>
      </c>
      <c r="H25" s="94">
        <v>54300</v>
      </c>
      <c r="I25" s="94"/>
      <c r="J25" s="94">
        <f t="shared" si="1"/>
        <v>0</v>
      </c>
    </row>
    <row r="26" spans="1:10" s="80" customFormat="1" ht="31.5">
      <c r="A26" s="78" t="s">
        <v>341</v>
      </c>
      <c r="B26" s="78" t="s">
        <v>342</v>
      </c>
      <c r="C26" s="79" t="s">
        <v>62</v>
      </c>
      <c r="D26" s="79" t="s">
        <v>343</v>
      </c>
      <c r="E26" s="75" t="s">
        <v>508</v>
      </c>
      <c r="F26" s="74" t="s">
        <v>434</v>
      </c>
      <c r="G26" s="94">
        <f t="shared" si="0"/>
        <v>1289116</v>
      </c>
      <c r="H26" s="94">
        <v>1289116</v>
      </c>
      <c r="I26" s="94"/>
      <c r="J26" s="94">
        <f t="shared" si="1"/>
        <v>0</v>
      </c>
    </row>
    <row r="27" spans="1:10" s="80" customFormat="1" ht="31.5">
      <c r="A27" s="121" t="s">
        <v>452</v>
      </c>
      <c r="B27" s="121" t="s">
        <v>482</v>
      </c>
      <c r="C27" s="129" t="s">
        <v>111</v>
      </c>
      <c r="D27" s="129" t="s">
        <v>453</v>
      </c>
      <c r="E27" s="75" t="s">
        <v>426</v>
      </c>
      <c r="F27" s="74" t="s">
        <v>425</v>
      </c>
      <c r="G27" s="94">
        <f t="shared" si="0"/>
        <v>96000</v>
      </c>
      <c r="H27" s="94"/>
      <c r="I27" s="94">
        <v>96000</v>
      </c>
      <c r="J27" s="94">
        <f t="shared" si="1"/>
        <v>96000</v>
      </c>
    </row>
    <row r="28" spans="1:10" s="80" customFormat="1" ht="18.75">
      <c r="A28" s="86"/>
      <c r="B28" s="85"/>
      <c r="C28" s="85"/>
      <c r="D28" s="76" t="s">
        <v>393</v>
      </c>
      <c r="E28" s="76"/>
      <c r="F28" s="76"/>
      <c r="G28" s="95">
        <f>H28+I28</f>
        <v>34109922.03</v>
      </c>
      <c r="H28" s="95">
        <f>SUM(H29:H39)</f>
        <v>32761252.029999997</v>
      </c>
      <c r="I28" s="95">
        <f>SUM(I29:I37)</f>
        <v>1348670</v>
      </c>
      <c r="J28" s="94">
        <f t="shared" si="1"/>
        <v>1348670</v>
      </c>
    </row>
    <row r="29" spans="1:10" s="80" customFormat="1" ht="31.5">
      <c r="A29" s="78" t="s">
        <v>217</v>
      </c>
      <c r="B29" s="78" t="s">
        <v>137</v>
      </c>
      <c r="C29" s="79" t="s">
        <v>115</v>
      </c>
      <c r="D29" s="79" t="s">
        <v>138</v>
      </c>
      <c r="E29" s="75" t="s">
        <v>509</v>
      </c>
      <c r="F29" s="74" t="s">
        <v>434</v>
      </c>
      <c r="G29" s="94">
        <f t="shared" si="0"/>
        <v>39720</v>
      </c>
      <c r="H29" s="94">
        <v>39720</v>
      </c>
      <c r="I29" s="94"/>
      <c r="J29" s="94">
        <f t="shared" si="1"/>
        <v>0</v>
      </c>
    </row>
    <row r="30" spans="1:10" s="80" customFormat="1" ht="31.5">
      <c r="A30" s="78" t="s">
        <v>218</v>
      </c>
      <c r="B30" s="78" t="s">
        <v>100</v>
      </c>
      <c r="C30" s="79" t="s">
        <v>117</v>
      </c>
      <c r="D30" s="79" t="s">
        <v>140</v>
      </c>
      <c r="E30" s="75" t="s">
        <v>509</v>
      </c>
      <c r="F30" s="74" t="s">
        <v>434</v>
      </c>
      <c r="G30" s="94">
        <f>H30+I30</f>
        <v>27064673.04</v>
      </c>
      <c r="H30" s="94">
        <f>25993038.04-H31</f>
        <v>25716003.04</v>
      </c>
      <c r="I30" s="94">
        <f>1348670-I31</f>
        <v>1348670</v>
      </c>
      <c r="J30" s="94">
        <f t="shared" si="1"/>
        <v>1348670</v>
      </c>
    </row>
    <row r="31" spans="1:10" s="80" customFormat="1" ht="31.5">
      <c r="A31" s="78" t="s">
        <v>218</v>
      </c>
      <c r="B31" s="78" t="s">
        <v>100</v>
      </c>
      <c r="C31" s="79" t="s">
        <v>117</v>
      </c>
      <c r="D31" s="79" t="s">
        <v>140</v>
      </c>
      <c r="E31" s="75" t="s">
        <v>510</v>
      </c>
      <c r="F31" s="74" t="s">
        <v>434</v>
      </c>
      <c r="G31" s="94">
        <f t="shared" si="0"/>
        <v>277035</v>
      </c>
      <c r="H31" s="94">
        <f>256458+20577</f>
        <v>277035</v>
      </c>
      <c r="I31" s="94"/>
      <c r="J31" s="94"/>
    </row>
    <row r="32" spans="1:10" s="80" customFormat="1" ht="31.5">
      <c r="A32" s="78" t="s">
        <v>219</v>
      </c>
      <c r="B32" s="78" t="s">
        <v>141</v>
      </c>
      <c r="C32" s="79" t="s">
        <v>220</v>
      </c>
      <c r="D32" s="79" t="s">
        <v>142</v>
      </c>
      <c r="E32" s="75" t="s">
        <v>509</v>
      </c>
      <c r="F32" s="74" t="s">
        <v>434</v>
      </c>
      <c r="G32" s="94">
        <f>H32+I32</f>
        <v>1483504</v>
      </c>
      <c r="H32" s="94">
        <v>1483504</v>
      </c>
      <c r="I32" s="94"/>
      <c r="J32" s="94">
        <f>I32</f>
        <v>0</v>
      </c>
    </row>
    <row r="33" spans="1:10" s="80" customFormat="1" ht="31.5">
      <c r="A33" s="78" t="s">
        <v>221</v>
      </c>
      <c r="B33" s="78" t="s">
        <v>143</v>
      </c>
      <c r="C33" s="79" t="s">
        <v>118</v>
      </c>
      <c r="D33" s="79" t="s">
        <v>12</v>
      </c>
      <c r="E33" s="75" t="s">
        <v>509</v>
      </c>
      <c r="F33" s="74" t="s">
        <v>434</v>
      </c>
      <c r="G33" s="94">
        <f t="shared" si="0"/>
        <v>403820</v>
      </c>
      <c r="H33" s="94">
        <v>403820</v>
      </c>
      <c r="I33" s="94"/>
      <c r="J33" s="94">
        <f t="shared" si="1"/>
        <v>0</v>
      </c>
    </row>
    <row r="34" spans="1:10" s="80" customFormat="1" ht="31.5">
      <c r="A34" s="78" t="s">
        <v>222</v>
      </c>
      <c r="B34" s="78" t="s">
        <v>144</v>
      </c>
      <c r="C34" s="79" t="s">
        <v>118</v>
      </c>
      <c r="D34" s="79" t="s">
        <v>145</v>
      </c>
      <c r="E34" s="75" t="s">
        <v>509</v>
      </c>
      <c r="F34" s="74" t="s">
        <v>434</v>
      </c>
      <c r="G34" s="94">
        <f t="shared" si="0"/>
        <v>188783</v>
      </c>
      <c r="H34" s="94">
        <v>188783</v>
      </c>
      <c r="I34" s="94"/>
      <c r="J34" s="94">
        <f t="shared" si="1"/>
        <v>0</v>
      </c>
    </row>
    <row r="35" spans="1:10" s="80" customFormat="1" ht="31.5">
      <c r="A35" s="78" t="s">
        <v>223</v>
      </c>
      <c r="B35" s="78" t="s">
        <v>146</v>
      </c>
      <c r="C35" s="79" t="s">
        <v>118</v>
      </c>
      <c r="D35" s="79" t="s">
        <v>147</v>
      </c>
      <c r="E35" s="75" t="s">
        <v>509</v>
      </c>
      <c r="F35" s="74" t="s">
        <v>434</v>
      </c>
      <c r="G35" s="94">
        <f t="shared" si="0"/>
        <v>867716.99</v>
      </c>
      <c r="H35" s="94">
        <v>867716.99</v>
      </c>
      <c r="I35" s="94"/>
      <c r="J35" s="94">
        <f t="shared" si="1"/>
        <v>0</v>
      </c>
    </row>
    <row r="36" spans="1:10" s="80" customFormat="1" ht="31.5">
      <c r="A36" s="78" t="s">
        <v>227</v>
      </c>
      <c r="B36" s="78">
        <v>2152</v>
      </c>
      <c r="C36" s="79" t="s">
        <v>118</v>
      </c>
      <c r="D36" s="79" t="s">
        <v>229</v>
      </c>
      <c r="E36" s="75" t="s">
        <v>509</v>
      </c>
      <c r="F36" s="74" t="s">
        <v>434</v>
      </c>
      <c r="G36" s="94">
        <f t="shared" si="0"/>
        <v>3732700</v>
      </c>
      <c r="H36" s="94">
        <v>3732700</v>
      </c>
      <c r="I36" s="94"/>
      <c r="J36" s="94">
        <f t="shared" si="1"/>
        <v>0</v>
      </c>
    </row>
    <row r="37" spans="1:10" s="80" customFormat="1" ht="31.5">
      <c r="A37" s="78" t="s">
        <v>230</v>
      </c>
      <c r="B37" s="78" t="s">
        <v>231</v>
      </c>
      <c r="C37" s="79" t="s">
        <v>156</v>
      </c>
      <c r="D37" s="79" t="s">
        <v>157</v>
      </c>
      <c r="E37" s="75" t="s">
        <v>509</v>
      </c>
      <c r="F37" s="74" t="s">
        <v>434</v>
      </c>
      <c r="G37" s="94">
        <f t="shared" si="0"/>
        <v>24000</v>
      </c>
      <c r="H37" s="94">
        <v>24000</v>
      </c>
      <c r="I37" s="94"/>
      <c r="J37" s="94">
        <f t="shared" si="1"/>
        <v>0</v>
      </c>
    </row>
    <row r="38" spans="1:10" s="80" customFormat="1" ht="31.5">
      <c r="A38" s="121" t="s">
        <v>454</v>
      </c>
      <c r="B38" s="121" t="s">
        <v>483</v>
      </c>
      <c r="C38" s="129" t="s">
        <v>111</v>
      </c>
      <c r="D38" s="129" t="s">
        <v>484</v>
      </c>
      <c r="E38" s="75" t="s">
        <v>510</v>
      </c>
      <c r="F38" s="74" t="s">
        <v>434</v>
      </c>
      <c r="G38" s="94">
        <f>H38+I38</f>
        <v>6225471</v>
      </c>
      <c r="H38" s="94"/>
      <c r="I38" s="94">
        <v>6225471</v>
      </c>
      <c r="J38" s="94">
        <f t="shared" si="1"/>
        <v>6225471</v>
      </c>
    </row>
    <row r="39" spans="1:10" s="80" customFormat="1" ht="31.5">
      <c r="A39" s="121" t="s">
        <v>485</v>
      </c>
      <c r="B39" s="121" t="s">
        <v>486</v>
      </c>
      <c r="C39" s="129" t="s">
        <v>156</v>
      </c>
      <c r="D39" s="129" t="s">
        <v>487</v>
      </c>
      <c r="E39" s="75" t="s">
        <v>510</v>
      </c>
      <c r="F39" s="74" t="s">
        <v>434</v>
      </c>
      <c r="G39" s="94">
        <f>H39+I39</f>
        <v>986953</v>
      </c>
      <c r="H39" s="94">
        <v>27970</v>
      </c>
      <c r="I39" s="94">
        <v>958983</v>
      </c>
      <c r="J39" s="94">
        <f t="shared" si="1"/>
        <v>958983</v>
      </c>
    </row>
    <row r="40" spans="1:10" s="81" customFormat="1" ht="18.75">
      <c r="A40" s="89"/>
      <c r="B40" s="85"/>
      <c r="C40" s="85"/>
      <c r="D40" s="76" t="s">
        <v>394</v>
      </c>
      <c r="E40" s="77"/>
      <c r="F40" s="77"/>
      <c r="G40" s="95">
        <f>SUM(G41:G54)</f>
        <v>9882381</v>
      </c>
      <c r="H40" s="95">
        <f>SUM(H41:H54)</f>
        <v>9772381</v>
      </c>
      <c r="I40" s="95">
        <f>SUM(I41:I54)</f>
        <v>110000</v>
      </c>
      <c r="J40" s="95">
        <f>SUM(J41:J54)</f>
        <v>110000</v>
      </c>
    </row>
    <row r="41" spans="1:10" s="80" customFormat="1" ht="31.5">
      <c r="A41" s="78" t="s">
        <v>235</v>
      </c>
      <c r="B41" s="78" t="s">
        <v>101</v>
      </c>
      <c r="C41" s="79" t="s">
        <v>119</v>
      </c>
      <c r="D41" s="79" t="s">
        <v>148</v>
      </c>
      <c r="E41" s="74" t="s">
        <v>513</v>
      </c>
      <c r="F41" s="74" t="s">
        <v>434</v>
      </c>
      <c r="G41" s="94">
        <f t="shared" si="0"/>
        <v>53000</v>
      </c>
      <c r="H41" s="94">
        <v>53000</v>
      </c>
      <c r="I41" s="94"/>
      <c r="J41" s="94">
        <f t="shared" si="1"/>
        <v>0</v>
      </c>
    </row>
    <row r="42" spans="1:10" s="80" customFormat="1" ht="31.5">
      <c r="A42" s="78" t="s">
        <v>236</v>
      </c>
      <c r="B42" s="78" t="s">
        <v>149</v>
      </c>
      <c r="C42" s="79" t="s">
        <v>120</v>
      </c>
      <c r="D42" s="79" t="s">
        <v>150</v>
      </c>
      <c r="E42" s="74" t="s">
        <v>513</v>
      </c>
      <c r="F42" s="74" t="s">
        <v>434</v>
      </c>
      <c r="G42" s="94">
        <f t="shared" si="0"/>
        <v>63000</v>
      </c>
      <c r="H42" s="94">
        <v>63000</v>
      </c>
      <c r="I42" s="94"/>
      <c r="J42" s="94">
        <f t="shared" si="1"/>
        <v>0</v>
      </c>
    </row>
    <row r="43" spans="1:10" s="80" customFormat="1" ht="31.5">
      <c r="A43" s="78" t="s">
        <v>237</v>
      </c>
      <c r="B43" s="78" t="s">
        <v>102</v>
      </c>
      <c r="C43" s="79" t="s">
        <v>120</v>
      </c>
      <c r="D43" s="79" t="s">
        <v>95</v>
      </c>
      <c r="E43" s="74" t="s">
        <v>513</v>
      </c>
      <c r="F43" s="74" t="s">
        <v>434</v>
      </c>
      <c r="G43" s="94">
        <f t="shared" si="0"/>
        <v>1000000</v>
      </c>
      <c r="H43" s="94">
        <v>1000000</v>
      </c>
      <c r="I43" s="94"/>
      <c r="J43" s="94">
        <f t="shared" si="1"/>
        <v>0</v>
      </c>
    </row>
    <row r="44" spans="1:10" s="80" customFormat="1" ht="31.5">
      <c r="A44" s="78" t="s">
        <v>238</v>
      </c>
      <c r="B44" s="78" t="s">
        <v>103</v>
      </c>
      <c r="C44" s="79" t="s">
        <v>120</v>
      </c>
      <c r="D44" s="79" t="s">
        <v>151</v>
      </c>
      <c r="E44" s="74" t="s">
        <v>513</v>
      </c>
      <c r="F44" s="74" t="s">
        <v>434</v>
      </c>
      <c r="G44" s="94">
        <f t="shared" si="0"/>
        <v>200000</v>
      </c>
      <c r="H44" s="94">
        <v>200000</v>
      </c>
      <c r="I44" s="94"/>
      <c r="J44" s="94"/>
    </row>
    <row r="45" spans="1:10" s="80" customFormat="1" ht="31.5">
      <c r="A45" s="78" t="s">
        <v>239</v>
      </c>
      <c r="B45" s="78" t="s">
        <v>152</v>
      </c>
      <c r="C45" s="79" t="s">
        <v>120</v>
      </c>
      <c r="D45" s="79" t="s">
        <v>96</v>
      </c>
      <c r="E45" s="74" t="s">
        <v>513</v>
      </c>
      <c r="F45" s="74" t="s">
        <v>434</v>
      </c>
      <c r="G45" s="94">
        <f t="shared" si="0"/>
        <v>4630000</v>
      </c>
      <c r="H45" s="94">
        <v>4630000</v>
      </c>
      <c r="I45" s="94"/>
      <c r="J45" s="94">
        <f t="shared" si="1"/>
        <v>0</v>
      </c>
    </row>
    <row r="46" spans="1:10" s="80" customFormat="1" ht="47.25">
      <c r="A46" s="78">
        <v>813090</v>
      </c>
      <c r="B46" s="78">
        <v>3090</v>
      </c>
      <c r="C46" s="87">
        <v>1030</v>
      </c>
      <c r="D46" s="79" t="s">
        <v>346</v>
      </c>
      <c r="E46" s="74" t="s">
        <v>420</v>
      </c>
      <c r="F46" s="74"/>
      <c r="G46" s="94">
        <f t="shared" si="0"/>
        <v>30122</v>
      </c>
      <c r="H46" s="94">
        <v>30122</v>
      </c>
      <c r="I46" s="94"/>
      <c r="J46" s="94">
        <f t="shared" si="1"/>
        <v>0</v>
      </c>
    </row>
    <row r="47" spans="1:10" s="80" customFormat="1" ht="31.5">
      <c r="A47" s="78" t="s">
        <v>246</v>
      </c>
      <c r="B47" s="78" t="s">
        <v>154</v>
      </c>
      <c r="C47" s="79" t="s">
        <v>121</v>
      </c>
      <c r="D47" s="79" t="s">
        <v>155</v>
      </c>
      <c r="E47" s="74" t="s">
        <v>514</v>
      </c>
      <c r="F47" s="74" t="s">
        <v>434</v>
      </c>
      <c r="G47" s="94">
        <f t="shared" si="0"/>
        <v>747193</v>
      </c>
      <c r="H47" s="94">
        <v>747193</v>
      </c>
      <c r="I47" s="94"/>
      <c r="J47" s="94">
        <f t="shared" si="1"/>
        <v>0</v>
      </c>
    </row>
    <row r="48" spans="1:10" s="80" customFormat="1" ht="31.5">
      <c r="A48" s="78" t="s">
        <v>247</v>
      </c>
      <c r="B48" s="78" t="s">
        <v>248</v>
      </c>
      <c r="C48" s="79" t="s">
        <v>121</v>
      </c>
      <c r="D48" s="79" t="s">
        <v>249</v>
      </c>
      <c r="E48" s="74" t="s">
        <v>514</v>
      </c>
      <c r="F48" s="74" t="s">
        <v>434</v>
      </c>
      <c r="G48" s="94">
        <f t="shared" si="0"/>
        <v>10000</v>
      </c>
      <c r="H48" s="94">
        <v>10000</v>
      </c>
      <c r="I48" s="94"/>
      <c r="J48" s="94">
        <f t="shared" si="1"/>
        <v>0</v>
      </c>
    </row>
    <row r="49" spans="1:10" s="80" customFormat="1" ht="31.5">
      <c r="A49" s="78" t="s">
        <v>244</v>
      </c>
      <c r="B49" s="78" t="s">
        <v>123</v>
      </c>
      <c r="C49" s="79" t="s">
        <v>65</v>
      </c>
      <c r="D49" s="79" t="s">
        <v>245</v>
      </c>
      <c r="E49" s="74" t="s">
        <v>418</v>
      </c>
      <c r="F49" s="74" t="s">
        <v>395</v>
      </c>
      <c r="G49" s="94">
        <f t="shared" si="0"/>
        <v>2338511</v>
      </c>
      <c r="H49" s="94">
        <v>2228511</v>
      </c>
      <c r="I49" s="94">
        <v>110000</v>
      </c>
      <c r="J49" s="94">
        <f t="shared" si="1"/>
        <v>110000</v>
      </c>
    </row>
    <row r="50" spans="1:10" s="80" customFormat="1" ht="47.25">
      <c r="A50" s="78" t="s">
        <v>347</v>
      </c>
      <c r="B50" s="78" t="s">
        <v>270</v>
      </c>
      <c r="C50" s="79" t="s">
        <v>121</v>
      </c>
      <c r="D50" s="79" t="s">
        <v>271</v>
      </c>
      <c r="E50" s="75" t="s">
        <v>407</v>
      </c>
      <c r="F50" s="74" t="s">
        <v>406</v>
      </c>
      <c r="G50" s="94">
        <f>H50+I50</f>
        <v>150000</v>
      </c>
      <c r="H50" s="94">
        <v>150000</v>
      </c>
      <c r="I50" s="95"/>
      <c r="J50" s="94">
        <f>I50</f>
        <v>0</v>
      </c>
    </row>
    <row r="51" spans="1:10" s="80" customFormat="1" ht="31.5">
      <c r="A51" s="88" t="s">
        <v>259</v>
      </c>
      <c r="B51" s="78">
        <v>3242</v>
      </c>
      <c r="C51" s="79" t="s">
        <v>13</v>
      </c>
      <c r="D51" s="79" t="s">
        <v>261</v>
      </c>
      <c r="E51" s="74" t="s">
        <v>513</v>
      </c>
      <c r="F51" s="74" t="s">
        <v>434</v>
      </c>
      <c r="G51" s="94">
        <f>H51+I51</f>
        <v>657250</v>
      </c>
      <c r="H51" s="94">
        <f>660555-H52</f>
        <v>657250</v>
      </c>
      <c r="I51" s="94"/>
      <c r="J51" s="94">
        <f>I51</f>
        <v>0</v>
      </c>
    </row>
    <row r="52" spans="1:10" s="80" customFormat="1" ht="31.5">
      <c r="A52" s="88" t="s">
        <v>259</v>
      </c>
      <c r="B52" s="78">
        <v>3242</v>
      </c>
      <c r="C52" s="79" t="s">
        <v>13</v>
      </c>
      <c r="D52" s="79" t="s">
        <v>261</v>
      </c>
      <c r="E52" s="74" t="s">
        <v>421</v>
      </c>
      <c r="F52" s="74" t="s">
        <v>506</v>
      </c>
      <c r="G52" s="94">
        <f t="shared" si="0"/>
        <v>3305</v>
      </c>
      <c r="H52" s="94">
        <v>3305</v>
      </c>
      <c r="I52" s="94"/>
      <c r="J52" s="94">
        <f t="shared" si="1"/>
        <v>0</v>
      </c>
    </row>
    <row r="53" spans="1:10" s="80" customFormat="1" ht="31.5">
      <c r="A53" s="121" t="s">
        <v>488</v>
      </c>
      <c r="B53" s="121" t="s">
        <v>174</v>
      </c>
      <c r="C53" s="129" t="s">
        <v>11</v>
      </c>
      <c r="D53" s="129" t="s">
        <v>175</v>
      </c>
      <c r="E53" s="74" t="s">
        <v>507</v>
      </c>
      <c r="F53" s="74" t="s">
        <v>434</v>
      </c>
      <c r="G53" s="94"/>
      <c r="H53" s="94"/>
      <c r="I53" s="94"/>
      <c r="J53" s="94"/>
    </row>
    <row r="54" spans="1:10" s="80" customFormat="1" ht="31.5">
      <c r="A54" s="121" t="s">
        <v>455</v>
      </c>
      <c r="B54" s="121" t="s">
        <v>491</v>
      </c>
      <c r="C54" s="129" t="s">
        <v>111</v>
      </c>
      <c r="D54" s="129" t="s">
        <v>492</v>
      </c>
      <c r="E54" s="75" t="s">
        <v>510</v>
      </c>
      <c r="F54" s="74" t="s">
        <v>434</v>
      </c>
      <c r="G54" s="94">
        <f t="shared" si="0"/>
        <v>0</v>
      </c>
      <c r="H54" s="94"/>
      <c r="I54" s="94"/>
      <c r="J54" s="94"/>
    </row>
    <row r="55" spans="1:10" s="81" customFormat="1" ht="18.75">
      <c r="A55" s="89"/>
      <c r="B55" s="85"/>
      <c r="C55" s="85"/>
      <c r="D55" s="76" t="s">
        <v>396</v>
      </c>
      <c r="E55" s="77"/>
      <c r="F55" s="77"/>
      <c r="G55" s="95">
        <f>H55+I55</f>
        <v>35000</v>
      </c>
      <c r="H55" s="95">
        <f>H56</f>
        <v>35000</v>
      </c>
      <c r="I55" s="95">
        <f>I56</f>
        <v>0</v>
      </c>
      <c r="J55" s="95">
        <f>J56</f>
        <v>0</v>
      </c>
    </row>
    <row r="56" spans="1:10" s="80" customFormat="1" ht="31.5">
      <c r="A56" s="78" t="s">
        <v>265</v>
      </c>
      <c r="B56" s="78" t="s">
        <v>104</v>
      </c>
      <c r="C56" s="79" t="s">
        <v>121</v>
      </c>
      <c r="D56" s="79" t="s">
        <v>158</v>
      </c>
      <c r="E56" s="75" t="s">
        <v>515</v>
      </c>
      <c r="F56" s="74" t="s">
        <v>434</v>
      </c>
      <c r="G56" s="94">
        <f t="shared" si="0"/>
        <v>35000</v>
      </c>
      <c r="H56" s="94">
        <v>35000</v>
      </c>
      <c r="I56" s="94"/>
      <c r="J56" s="94">
        <f t="shared" si="1"/>
        <v>0</v>
      </c>
    </row>
    <row r="57" spans="1:10" s="81" customFormat="1" ht="31.5">
      <c r="A57" s="89"/>
      <c r="B57" s="85"/>
      <c r="C57" s="85"/>
      <c r="D57" s="76" t="s">
        <v>397</v>
      </c>
      <c r="E57" s="76"/>
      <c r="F57" s="77"/>
      <c r="G57" s="95">
        <f>SUM(G58:G69)</f>
        <v>14180944</v>
      </c>
      <c r="H57" s="95">
        <f>SUM(H58:H69)</f>
        <v>11642930</v>
      </c>
      <c r="I57" s="95">
        <f>SUM(I58:I69)</f>
        <v>2538014</v>
      </c>
      <c r="J57" s="95">
        <f>SUM(J58:J69)</f>
        <v>2538014</v>
      </c>
    </row>
    <row r="58" spans="1:10" s="81" customFormat="1" ht="31.5">
      <c r="A58" s="78" t="s">
        <v>269</v>
      </c>
      <c r="B58" s="78" t="s">
        <v>159</v>
      </c>
      <c r="C58" s="79" t="s">
        <v>114</v>
      </c>
      <c r="D58" s="79" t="s">
        <v>160</v>
      </c>
      <c r="E58" s="75" t="s">
        <v>516</v>
      </c>
      <c r="F58" s="74" t="s">
        <v>434</v>
      </c>
      <c r="G58" s="94">
        <f t="shared" si="0"/>
        <v>23037</v>
      </c>
      <c r="H58" s="95">
        <v>23037</v>
      </c>
      <c r="I58" s="94"/>
      <c r="J58" s="94">
        <f t="shared" si="1"/>
        <v>0</v>
      </c>
    </row>
    <row r="59" spans="1:10" s="81" customFormat="1" ht="31.5">
      <c r="A59" s="78" t="s">
        <v>272</v>
      </c>
      <c r="B59" s="78" t="s">
        <v>98</v>
      </c>
      <c r="C59" s="79" t="s">
        <v>161</v>
      </c>
      <c r="D59" s="79" t="s">
        <v>162</v>
      </c>
      <c r="E59" s="75" t="s">
        <v>516</v>
      </c>
      <c r="F59" s="74" t="s">
        <v>434</v>
      </c>
      <c r="G59" s="94">
        <f t="shared" si="0"/>
        <v>81146</v>
      </c>
      <c r="H59" s="94">
        <v>81146</v>
      </c>
      <c r="I59" s="94"/>
      <c r="J59" s="94">
        <f t="shared" si="1"/>
        <v>0</v>
      </c>
    </row>
    <row r="60" spans="1:10" s="81" customFormat="1" ht="31.5">
      <c r="A60" s="78" t="s">
        <v>273</v>
      </c>
      <c r="B60" s="78" t="s">
        <v>163</v>
      </c>
      <c r="C60" s="79" t="s">
        <v>161</v>
      </c>
      <c r="D60" s="79" t="s">
        <v>164</v>
      </c>
      <c r="E60" s="75" t="s">
        <v>516</v>
      </c>
      <c r="F60" s="74" t="s">
        <v>434</v>
      </c>
      <c r="G60" s="94">
        <f t="shared" si="0"/>
        <v>6090</v>
      </c>
      <c r="H60" s="94">
        <v>6090</v>
      </c>
      <c r="I60" s="94"/>
      <c r="J60" s="94">
        <f t="shared" si="1"/>
        <v>0</v>
      </c>
    </row>
    <row r="61" spans="1:10" s="81" customFormat="1" ht="31.5">
      <c r="A61" s="78" t="s">
        <v>274</v>
      </c>
      <c r="B61" s="78" t="s">
        <v>105</v>
      </c>
      <c r="C61" s="79" t="s">
        <v>124</v>
      </c>
      <c r="D61" s="79" t="s">
        <v>165</v>
      </c>
      <c r="E61" s="75" t="s">
        <v>516</v>
      </c>
      <c r="F61" s="74" t="s">
        <v>434</v>
      </c>
      <c r="G61" s="94">
        <f t="shared" si="0"/>
        <v>59900</v>
      </c>
      <c r="H61" s="94">
        <v>59900</v>
      </c>
      <c r="I61" s="94"/>
      <c r="J61" s="94">
        <f t="shared" si="1"/>
        <v>0</v>
      </c>
    </row>
    <row r="62" spans="1:10" s="80" customFormat="1" ht="31.5">
      <c r="A62" s="78" t="s">
        <v>278</v>
      </c>
      <c r="B62" s="78" t="s">
        <v>279</v>
      </c>
      <c r="C62" s="79" t="s">
        <v>125</v>
      </c>
      <c r="D62" s="79" t="s">
        <v>280</v>
      </c>
      <c r="E62" s="75" t="s">
        <v>516</v>
      </c>
      <c r="F62" s="74" t="s">
        <v>434</v>
      </c>
      <c r="G62" s="94">
        <f t="shared" si="0"/>
        <v>60000</v>
      </c>
      <c r="H62" s="94">
        <v>60000</v>
      </c>
      <c r="I62" s="94"/>
      <c r="J62" s="94">
        <f t="shared" si="1"/>
        <v>0</v>
      </c>
    </row>
    <row r="63" spans="1:10" s="80" customFormat="1" ht="31.5">
      <c r="A63" s="78" t="s">
        <v>275</v>
      </c>
      <c r="B63" s="78" t="s">
        <v>276</v>
      </c>
      <c r="C63" s="79" t="s">
        <v>125</v>
      </c>
      <c r="D63" s="79" t="s">
        <v>277</v>
      </c>
      <c r="E63" s="75" t="s">
        <v>516</v>
      </c>
      <c r="F63" s="74" t="s">
        <v>434</v>
      </c>
      <c r="G63" s="94">
        <f t="shared" si="0"/>
        <v>3538403</v>
      </c>
      <c r="H63" s="94">
        <v>3528403</v>
      </c>
      <c r="I63" s="94">
        <v>10000</v>
      </c>
      <c r="J63" s="94">
        <f t="shared" si="1"/>
        <v>10000</v>
      </c>
    </row>
    <row r="64" spans="1:10" s="80" customFormat="1" ht="31.5">
      <c r="A64" s="78" t="s">
        <v>281</v>
      </c>
      <c r="B64" s="78" t="s">
        <v>106</v>
      </c>
      <c r="C64" s="79" t="s">
        <v>116</v>
      </c>
      <c r="D64" s="79" t="s">
        <v>166</v>
      </c>
      <c r="E64" s="74" t="s">
        <v>398</v>
      </c>
      <c r="F64" s="74" t="s">
        <v>395</v>
      </c>
      <c r="G64" s="94">
        <f t="shared" si="0"/>
        <v>116661</v>
      </c>
      <c r="H64" s="94">
        <v>116661</v>
      </c>
      <c r="I64" s="94"/>
      <c r="J64" s="94">
        <f t="shared" si="1"/>
        <v>0</v>
      </c>
    </row>
    <row r="65" spans="1:10" s="80" customFormat="1" ht="31.5">
      <c r="A65" s="78" t="s">
        <v>282</v>
      </c>
      <c r="B65" s="78" t="s">
        <v>283</v>
      </c>
      <c r="C65" s="79" t="s">
        <v>116</v>
      </c>
      <c r="D65" s="79" t="s">
        <v>284</v>
      </c>
      <c r="E65" s="74" t="s">
        <v>398</v>
      </c>
      <c r="F65" s="74" t="s">
        <v>395</v>
      </c>
      <c r="G65" s="94">
        <f t="shared" si="0"/>
        <v>46137</v>
      </c>
      <c r="H65" s="94">
        <v>46137</v>
      </c>
      <c r="I65" s="94"/>
      <c r="J65" s="94">
        <f t="shared" si="1"/>
        <v>0</v>
      </c>
    </row>
    <row r="66" spans="1:10" s="80" customFormat="1" ht="31.5" customHeight="1">
      <c r="A66" s="78" t="s">
        <v>285</v>
      </c>
      <c r="B66" s="78" t="s">
        <v>167</v>
      </c>
      <c r="C66" s="79" t="s">
        <v>116</v>
      </c>
      <c r="D66" s="79" t="s">
        <v>168</v>
      </c>
      <c r="E66" s="74" t="s">
        <v>398</v>
      </c>
      <c r="F66" s="74" t="s">
        <v>395</v>
      </c>
      <c r="G66" s="94">
        <f t="shared" si="0"/>
        <v>6021054</v>
      </c>
      <c r="H66" s="94">
        <v>6021054</v>
      </c>
      <c r="I66" s="94"/>
      <c r="J66" s="94">
        <f t="shared" si="1"/>
        <v>0</v>
      </c>
    </row>
    <row r="67" spans="1:10" s="80" customFormat="1" ht="31.5">
      <c r="A67" s="78" t="s">
        <v>286</v>
      </c>
      <c r="B67" s="78" t="s">
        <v>169</v>
      </c>
      <c r="C67" s="79" t="s">
        <v>116</v>
      </c>
      <c r="D67" s="79" t="s">
        <v>170</v>
      </c>
      <c r="E67" s="75" t="s">
        <v>518</v>
      </c>
      <c r="F67" s="74" t="s">
        <v>434</v>
      </c>
      <c r="G67" s="94">
        <f t="shared" si="0"/>
        <v>1127000</v>
      </c>
      <c r="H67" s="94">
        <v>1127000</v>
      </c>
      <c r="I67" s="94"/>
      <c r="J67" s="94">
        <f t="shared" si="1"/>
        <v>0</v>
      </c>
    </row>
    <row r="68" spans="1:10" s="80" customFormat="1" ht="31.5">
      <c r="A68" s="78" t="s">
        <v>287</v>
      </c>
      <c r="B68" s="78" t="s">
        <v>171</v>
      </c>
      <c r="C68" s="79" t="s">
        <v>116</v>
      </c>
      <c r="D68" s="79" t="s">
        <v>172</v>
      </c>
      <c r="E68" s="74" t="s">
        <v>398</v>
      </c>
      <c r="F68" s="74" t="s">
        <v>395</v>
      </c>
      <c r="G68" s="94">
        <f t="shared" si="0"/>
        <v>573502</v>
      </c>
      <c r="H68" s="94">
        <v>573502</v>
      </c>
      <c r="I68" s="94"/>
      <c r="J68" s="94">
        <f t="shared" si="1"/>
        <v>0</v>
      </c>
    </row>
    <row r="69" spans="1:10" s="80" customFormat="1" ht="31.5">
      <c r="A69" s="97" t="s">
        <v>431</v>
      </c>
      <c r="B69" s="97" t="s">
        <v>432</v>
      </c>
      <c r="C69" s="98" t="s">
        <v>156</v>
      </c>
      <c r="D69" s="98" t="s">
        <v>433</v>
      </c>
      <c r="E69" s="74" t="s">
        <v>517</v>
      </c>
      <c r="F69" s="74" t="s">
        <v>434</v>
      </c>
      <c r="G69" s="94">
        <f t="shared" si="0"/>
        <v>2528014</v>
      </c>
      <c r="H69" s="94"/>
      <c r="I69" s="94">
        <v>2528014</v>
      </c>
      <c r="J69" s="94">
        <f t="shared" si="1"/>
        <v>2528014</v>
      </c>
    </row>
    <row r="70" spans="1:10" s="81" customFormat="1" ht="68.25" customHeight="1">
      <c r="A70" s="89"/>
      <c r="B70" s="85"/>
      <c r="C70" s="85"/>
      <c r="D70" s="76" t="s">
        <v>399</v>
      </c>
      <c r="E70" s="77"/>
      <c r="F70" s="77"/>
      <c r="G70" s="95">
        <f>SUM(G71:G77)</f>
        <v>30142227</v>
      </c>
      <c r="H70" s="95">
        <f>SUM(H71:H77)</f>
        <v>27290154</v>
      </c>
      <c r="I70" s="95">
        <f>SUM(I71:I77)</f>
        <v>2852073</v>
      </c>
      <c r="J70" s="95">
        <f>SUM(J71:J77)</f>
        <v>2922461</v>
      </c>
    </row>
    <row r="71" spans="1:10" s="81" customFormat="1" ht="68.25" customHeight="1">
      <c r="A71" s="78" t="s">
        <v>291</v>
      </c>
      <c r="B71" s="78" t="s">
        <v>173</v>
      </c>
      <c r="C71" s="79" t="s">
        <v>11</v>
      </c>
      <c r="D71" s="79" t="s">
        <v>292</v>
      </c>
      <c r="E71" s="75" t="s">
        <v>519</v>
      </c>
      <c r="F71" s="74" t="s">
        <v>434</v>
      </c>
      <c r="G71" s="94">
        <f>H71+I71</f>
        <v>750000</v>
      </c>
      <c r="H71" s="95">
        <v>552000</v>
      </c>
      <c r="I71" s="94">
        <v>198000</v>
      </c>
      <c r="J71" s="94">
        <f t="shared" si="1"/>
        <v>198000</v>
      </c>
    </row>
    <row r="72" spans="1:10" s="81" customFormat="1" ht="31.5">
      <c r="A72" s="78" t="s">
        <v>293</v>
      </c>
      <c r="B72" s="78" t="s">
        <v>174</v>
      </c>
      <c r="C72" s="79" t="s">
        <v>11</v>
      </c>
      <c r="D72" s="79" t="s">
        <v>175</v>
      </c>
      <c r="E72" s="75" t="s">
        <v>519</v>
      </c>
      <c r="F72" s="74" t="s">
        <v>434</v>
      </c>
      <c r="G72" s="94">
        <f t="shared" si="0"/>
        <v>17780154</v>
      </c>
      <c r="H72" s="94">
        <v>17780154</v>
      </c>
      <c r="I72" s="94"/>
      <c r="J72" s="94">
        <v>140788</v>
      </c>
    </row>
    <row r="73" spans="1:10" s="81" customFormat="1" ht="31.5">
      <c r="A73" s="78" t="s">
        <v>294</v>
      </c>
      <c r="B73" s="78">
        <v>6030</v>
      </c>
      <c r="C73" s="79" t="s">
        <v>11</v>
      </c>
      <c r="D73" s="79" t="s">
        <v>177</v>
      </c>
      <c r="E73" s="75" t="s">
        <v>519</v>
      </c>
      <c r="F73" s="74" t="s">
        <v>434</v>
      </c>
      <c r="G73" s="94">
        <f t="shared" si="0"/>
        <v>2885800</v>
      </c>
      <c r="H73" s="94">
        <v>2213000</v>
      </c>
      <c r="I73" s="94">
        <v>672800</v>
      </c>
      <c r="J73" s="94">
        <f t="shared" si="1"/>
        <v>672800</v>
      </c>
    </row>
    <row r="74" spans="1:10" s="80" customFormat="1" ht="47.25">
      <c r="A74" s="121" t="s">
        <v>494</v>
      </c>
      <c r="B74" s="121" t="s">
        <v>489</v>
      </c>
      <c r="C74" s="129" t="s">
        <v>111</v>
      </c>
      <c r="D74" s="129" t="s">
        <v>490</v>
      </c>
      <c r="E74" s="75" t="s">
        <v>400</v>
      </c>
      <c r="F74" s="74" t="s">
        <v>401</v>
      </c>
      <c r="G74" s="94">
        <f t="shared" si="0"/>
        <v>800000</v>
      </c>
      <c r="H74" s="94"/>
      <c r="I74" s="94">
        <v>800000</v>
      </c>
      <c r="J74" s="94">
        <f t="shared" si="1"/>
        <v>800000</v>
      </c>
    </row>
    <row r="75" spans="1:10" s="80" customFormat="1" ht="31.5">
      <c r="A75" s="78" t="s">
        <v>299</v>
      </c>
      <c r="B75" s="78" t="s">
        <v>180</v>
      </c>
      <c r="C75" s="79" t="s">
        <v>181</v>
      </c>
      <c r="D75" s="79" t="s">
        <v>182</v>
      </c>
      <c r="E75" s="75" t="s">
        <v>520</v>
      </c>
      <c r="F75" s="74" t="s">
        <v>434</v>
      </c>
      <c r="G75" s="94">
        <f t="shared" si="0"/>
        <v>7835873</v>
      </c>
      <c r="H75" s="94">
        <v>6725000</v>
      </c>
      <c r="I75" s="94">
        <f>3648887-2538014</f>
        <v>1110873</v>
      </c>
      <c r="J75" s="94">
        <f t="shared" si="1"/>
        <v>1110873</v>
      </c>
    </row>
    <row r="76" spans="1:10" s="80" customFormat="1" ht="31.5">
      <c r="A76" s="78" t="s">
        <v>300</v>
      </c>
      <c r="B76" s="78" t="s">
        <v>183</v>
      </c>
      <c r="C76" s="79" t="s">
        <v>127</v>
      </c>
      <c r="D76" s="79" t="s">
        <v>184</v>
      </c>
      <c r="E76" s="75" t="s">
        <v>522</v>
      </c>
      <c r="F76" s="74" t="s">
        <v>434</v>
      </c>
      <c r="G76" s="94">
        <f t="shared" si="0"/>
        <v>20000</v>
      </c>
      <c r="H76" s="94">
        <v>20000</v>
      </c>
      <c r="I76" s="94"/>
      <c r="J76" s="94"/>
    </row>
    <row r="77" spans="1:10" s="80" customFormat="1" ht="31.5">
      <c r="A77" s="78" t="s">
        <v>301</v>
      </c>
      <c r="B77" s="78" t="s">
        <v>185</v>
      </c>
      <c r="C77" s="79" t="s">
        <v>128</v>
      </c>
      <c r="D77" s="79" t="s">
        <v>97</v>
      </c>
      <c r="E77" s="75" t="s">
        <v>521</v>
      </c>
      <c r="F77" s="74" t="s">
        <v>434</v>
      </c>
      <c r="G77" s="94">
        <f t="shared" si="0"/>
        <v>70400</v>
      </c>
      <c r="H77" s="94"/>
      <c r="I77" s="94">
        <v>70400</v>
      </c>
      <c r="J77" s="94"/>
    </row>
    <row r="78" spans="1:10" s="81" customFormat="1" ht="18.75">
      <c r="A78" s="89"/>
      <c r="B78" s="82"/>
      <c r="C78" s="83"/>
      <c r="D78" s="76" t="s">
        <v>402</v>
      </c>
      <c r="E78" s="76"/>
      <c r="F78" s="77"/>
      <c r="G78" s="95">
        <f>SUM(G79:G79)</f>
        <v>772928</v>
      </c>
      <c r="H78" s="95">
        <f>SUM(H79:H79)</f>
        <v>772928</v>
      </c>
      <c r="I78" s="95">
        <f>SUM(I79:I79)</f>
        <v>0</v>
      </c>
      <c r="J78" s="95">
        <f>SUM(J79:J79)</f>
        <v>0</v>
      </c>
    </row>
    <row r="79" spans="1:10" s="80" customFormat="1" ht="31.5">
      <c r="A79" s="78" t="s">
        <v>305</v>
      </c>
      <c r="B79" s="78" t="s">
        <v>306</v>
      </c>
      <c r="C79" s="79" t="s">
        <v>119</v>
      </c>
      <c r="D79" s="79" t="s">
        <v>307</v>
      </c>
      <c r="E79" s="75" t="s">
        <v>523</v>
      </c>
      <c r="F79" s="74" t="s">
        <v>434</v>
      </c>
      <c r="G79" s="94">
        <f t="shared" si="0"/>
        <v>772928</v>
      </c>
      <c r="H79" s="94">
        <v>772928</v>
      </c>
      <c r="I79" s="94"/>
      <c r="J79" s="94">
        <f t="shared" si="1"/>
        <v>0</v>
      </c>
    </row>
    <row r="80" spans="1:10" s="81" customFormat="1" ht="18.75">
      <c r="A80" s="89"/>
      <c r="B80" s="166" t="s">
        <v>403</v>
      </c>
      <c r="C80" s="166"/>
      <c r="D80" s="166"/>
      <c r="E80" s="166"/>
      <c r="F80" s="77"/>
      <c r="G80" s="95">
        <f>G14+G19+G40+G55+G57+G70+G78</f>
        <v>63945199</v>
      </c>
      <c r="H80" s="95">
        <f>H14+H19+H40+H55+H57+H70+H78</f>
        <v>58051614</v>
      </c>
      <c r="I80" s="95">
        <f>I14+I19+I40+I55+I57+I70+I78</f>
        <v>5893595</v>
      </c>
      <c r="J80" s="95">
        <f>J14+J19+J40+J55+J57+J70+J78</f>
        <v>5963984</v>
      </c>
    </row>
    <row r="81" spans="1:10" s="1" customFormat="1" ht="18.75">
      <c r="A81" s="71"/>
      <c r="B81" s="71"/>
      <c r="C81" s="71"/>
      <c r="D81" s="71"/>
      <c r="E81" s="71"/>
      <c r="F81" s="71"/>
      <c r="G81" s="72"/>
      <c r="H81" s="72"/>
      <c r="I81" s="72"/>
      <c r="J81" s="72"/>
    </row>
    <row r="82" spans="1:10" s="1" customFormat="1" ht="18.75">
      <c r="A82" s="71"/>
      <c r="B82" s="71"/>
      <c r="C82" s="71"/>
      <c r="D82" s="71"/>
      <c r="E82" s="71"/>
      <c r="F82" s="71"/>
      <c r="G82" s="72"/>
      <c r="H82" s="72"/>
      <c r="I82" s="72"/>
      <c r="J82" s="72"/>
    </row>
    <row r="83" spans="1:10" s="1" customFormat="1" ht="18.75">
      <c r="A83" s="71"/>
      <c r="B83" s="71"/>
      <c r="C83" s="71"/>
      <c r="D83" s="71"/>
      <c r="E83" s="71"/>
      <c r="F83" s="71"/>
      <c r="G83" s="72"/>
      <c r="H83" s="72"/>
      <c r="I83" s="72"/>
      <c r="J83" s="72"/>
    </row>
    <row r="84" spans="1:10" ht="18.75">
      <c r="A84" s="52"/>
      <c r="B84" s="52"/>
      <c r="C84" s="52"/>
      <c r="D84" s="52"/>
      <c r="E84" s="52"/>
      <c r="F84" s="52"/>
      <c r="G84" s="52"/>
      <c r="H84" s="6"/>
      <c r="I84" s="6"/>
      <c r="J84" s="6"/>
    </row>
    <row r="85" spans="1:16" ht="15.75">
      <c r="A85" s="6"/>
      <c r="B85" s="6" t="s">
        <v>424</v>
      </c>
      <c r="C85" s="6"/>
      <c r="D85" s="6"/>
      <c r="E85" s="138" t="s">
        <v>413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20"/>
    </row>
    <row r="86" spans="1:10" ht="15.75">
      <c r="A86" s="6"/>
      <c r="B86" s="6"/>
      <c r="C86" s="6"/>
      <c r="D86" s="6"/>
      <c r="E86" s="6"/>
      <c r="F86" s="6"/>
      <c r="G86" s="20"/>
      <c r="H86" s="20"/>
      <c r="I86" s="20"/>
      <c r="J86" s="20"/>
    </row>
    <row r="87" spans="1:10" ht="15.75">
      <c r="A87" s="6"/>
      <c r="B87" s="6" t="s">
        <v>422</v>
      </c>
      <c r="C87" s="6"/>
      <c r="D87" s="6"/>
      <c r="E87" s="6"/>
      <c r="F87" s="6"/>
      <c r="G87" s="20"/>
      <c r="H87" s="20"/>
      <c r="I87" s="20"/>
      <c r="J87" s="20"/>
    </row>
    <row r="88" spans="1:10" ht="15.75">
      <c r="A88" s="6"/>
      <c r="B88" s="6"/>
      <c r="C88" s="6"/>
      <c r="D88" s="6"/>
      <c r="E88" s="6"/>
      <c r="F88" s="6"/>
      <c r="G88" s="20"/>
      <c r="H88" s="20"/>
      <c r="I88" s="20"/>
      <c r="J88" s="20"/>
    </row>
    <row r="89" spans="1:10" ht="15.75">
      <c r="A89" s="6"/>
      <c r="B89" s="6" t="s">
        <v>524</v>
      </c>
      <c r="C89" s="6"/>
      <c r="D89" s="6"/>
      <c r="E89" s="6" t="s">
        <v>525</v>
      </c>
      <c r="F89" s="6"/>
      <c r="G89" s="20"/>
      <c r="H89" s="20"/>
      <c r="I89" s="20"/>
      <c r="J89" s="20"/>
    </row>
    <row r="90" spans="1:7" ht="18.75">
      <c r="A90" s="4"/>
      <c r="B90" s="4"/>
      <c r="C90" s="4"/>
      <c r="D90" s="4"/>
      <c r="E90" s="4"/>
      <c r="F90" s="4"/>
      <c r="G90" s="4"/>
    </row>
    <row r="91" spans="1:7" ht="18.75">
      <c r="A91" s="4"/>
      <c r="B91" s="4"/>
      <c r="C91" s="4"/>
      <c r="D91" s="4"/>
      <c r="E91" s="4"/>
      <c r="F91" s="4"/>
      <c r="G91" s="4"/>
    </row>
    <row r="92" spans="1:7" ht="18.75">
      <c r="A92" s="4"/>
      <c r="B92" s="4"/>
      <c r="C92" s="4"/>
      <c r="D92" s="4"/>
      <c r="E92" s="4"/>
      <c r="F92" s="4"/>
      <c r="G92" s="4"/>
    </row>
    <row r="93" spans="1:7" ht="18.75">
      <c r="A93" s="4"/>
      <c r="B93" s="4"/>
      <c r="C93" s="4"/>
      <c r="D93" s="4"/>
      <c r="E93" s="54" t="e">
        <f>#REF!+дод5!J18</f>
        <v>#REF!</v>
      </c>
      <c r="F93" s="4"/>
      <c r="G93" s="4"/>
    </row>
    <row r="94" spans="1:7" ht="18.75">
      <c r="A94" s="4"/>
      <c r="B94" s="4"/>
      <c r="C94" s="4"/>
      <c r="D94" s="4"/>
      <c r="E94" s="4"/>
      <c r="F94" s="4"/>
      <c r="G94" s="4"/>
    </row>
    <row r="95" spans="1:7" ht="18.75">
      <c r="A95" s="4"/>
      <c r="B95" s="4"/>
      <c r="C95" s="4"/>
      <c r="D95" s="4"/>
      <c r="E95" s="4"/>
      <c r="F95" s="4"/>
      <c r="G95" s="4"/>
    </row>
    <row r="96" spans="1:7" ht="31.5" customHeight="1">
      <c r="A96" s="4"/>
      <c r="B96" s="4"/>
      <c r="C96" s="4"/>
      <c r="D96" s="4"/>
      <c r="E96" s="4"/>
      <c r="F96" s="4"/>
      <c r="G96" s="4"/>
    </row>
    <row r="97" spans="1:7" ht="18.75">
      <c r="A97" s="4"/>
      <c r="B97" s="4"/>
      <c r="C97" s="4"/>
      <c r="D97" s="4"/>
      <c r="E97" s="4"/>
      <c r="F97" s="4"/>
      <c r="G97" s="4"/>
    </row>
    <row r="98" spans="1:7" ht="18.75">
      <c r="A98" s="4"/>
      <c r="B98" s="4"/>
      <c r="C98" s="4"/>
      <c r="D98" s="4"/>
      <c r="E98" s="4"/>
      <c r="F98" s="4"/>
      <c r="G98" s="4"/>
    </row>
    <row r="99" spans="1:7" ht="68.25" customHeight="1">
      <c r="A99" s="4"/>
      <c r="B99" s="4"/>
      <c r="C99" s="4"/>
      <c r="D99" s="4"/>
      <c r="E99" s="4"/>
      <c r="F99" s="4"/>
      <c r="G99" s="4"/>
    </row>
    <row r="100" spans="1:7" ht="68.25" customHeight="1">
      <c r="A100" s="4"/>
      <c r="B100" s="4"/>
      <c r="C100" s="4"/>
      <c r="D100" s="4"/>
      <c r="E100" s="4"/>
      <c r="F100" s="4"/>
      <c r="G100" s="4"/>
    </row>
    <row r="101" spans="1:7" ht="18.75">
      <c r="A101" s="4"/>
      <c r="B101" s="4"/>
      <c r="C101" s="4"/>
      <c r="D101" s="4"/>
      <c r="E101" s="4"/>
      <c r="F101" s="4"/>
      <c r="G101" s="4"/>
    </row>
    <row r="102" spans="1:7" ht="18.75">
      <c r="A102" s="4"/>
      <c r="B102" s="4"/>
      <c r="C102" s="4"/>
      <c r="D102" s="4"/>
      <c r="E102" s="4"/>
      <c r="F102" s="4"/>
      <c r="G102" s="4"/>
    </row>
    <row r="103" spans="1:7" ht="18.75">
      <c r="A103" s="4"/>
      <c r="B103" s="4"/>
      <c r="C103" s="4"/>
      <c r="D103" s="4"/>
      <c r="E103" s="4"/>
      <c r="F103" s="4"/>
      <c r="G103" s="4"/>
    </row>
    <row r="104" spans="1:7" ht="18.75">
      <c r="A104" s="4"/>
      <c r="B104" s="4"/>
      <c r="C104" s="4"/>
      <c r="D104" s="4"/>
      <c r="E104" s="4"/>
      <c r="F104" s="4"/>
      <c r="G104" s="4"/>
    </row>
    <row r="105" spans="1:7" ht="18.75">
      <c r="A105" s="4"/>
      <c r="B105" s="4"/>
      <c r="C105" s="4"/>
      <c r="D105" s="4"/>
      <c r="E105" s="4"/>
      <c r="F105" s="4"/>
      <c r="G105" s="4"/>
    </row>
    <row r="106" spans="1:7" ht="18.75">
      <c r="A106" s="4"/>
      <c r="B106" s="4"/>
      <c r="C106" s="4"/>
      <c r="D106" s="4"/>
      <c r="E106" s="4"/>
      <c r="F106" s="4"/>
      <c r="G106" s="4"/>
    </row>
    <row r="107" spans="1:7" ht="18.75">
      <c r="A107" s="4"/>
      <c r="B107" s="4"/>
      <c r="C107" s="4"/>
      <c r="D107" s="4"/>
      <c r="E107" s="4"/>
      <c r="F107" s="4"/>
      <c r="G107" s="4"/>
    </row>
    <row r="108" spans="1:7" ht="18.75">
      <c r="A108" s="4"/>
      <c r="B108" s="4"/>
      <c r="C108" s="4"/>
      <c r="D108" s="4"/>
      <c r="E108" s="4"/>
      <c r="F108" s="4"/>
      <c r="G108" s="4"/>
    </row>
    <row r="109" spans="1:7" ht="18.75">
      <c r="A109" s="4"/>
      <c r="B109" s="4"/>
      <c r="C109" s="4"/>
      <c r="D109" s="4"/>
      <c r="E109" s="4"/>
      <c r="F109" s="4"/>
      <c r="G109" s="4"/>
    </row>
    <row r="110" spans="1:7" ht="18.75">
      <c r="A110" s="4"/>
      <c r="B110" s="4"/>
      <c r="C110" s="4"/>
      <c r="D110" s="73"/>
      <c r="E110" s="73"/>
      <c r="F110" s="4"/>
      <c r="G110" s="4"/>
    </row>
    <row r="111" spans="1:7" ht="18.75">
      <c r="A111" s="4"/>
      <c r="B111" s="4"/>
      <c r="C111" s="4"/>
      <c r="D111" s="4"/>
      <c r="E111" s="4"/>
      <c r="F111" s="4"/>
      <c r="G111" s="4"/>
    </row>
    <row r="112" spans="1:7" ht="18.75">
      <c r="A112" s="4"/>
      <c r="B112" s="4"/>
      <c r="C112" s="4"/>
      <c r="D112" s="4"/>
      <c r="E112" s="4"/>
      <c r="F112" s="4"/>
      <c r="G112" s="4"/>
    </row>
    <row r="113" spans="1:7" ht="18.75">
      <c r="A113" s="4"/>
      <c r="B113" s="4"/>
      <c r="C113" s="4"/>
      <c r="D113" s="4"/>
      <c r="E113" s="4"/>
      <c r="F113" s="4"/>
      <c r="G113" s="4"/>
    </row>
    <row r="114" spans="1:7" ht="18.75">
      <c r="A114" s="4"/>
      <c r="B114" s="4"/>
      <c r="C114" s="4"/>
      <c r="D114" s="4"/>
      <c r="E114" s="4"/>
      <c r="F114" s="4"/>
      <c r="G114" s="4"/>
    </row>
    <row r="115" spans="1:7" ht="18.75">
      <c r="A115" s="4"/>
      <c r="B115" s="4"/>
      <c r="C115" s="4"/>
      <c r="D115" s="4"/>
      <c r="E115" s="4"/>
      <c r="F115" s="4"/>
      <c r="G115" s="4"/>
    </row>
    <row r="116" spans="1:7" ht="18.75">
      <c r="A116" s="4"/>
      <c r="B116" s="4"/>
      <c r="C116" s="4"/>
      <c r="D116" s="4"/>
      <c r="E116" s="4"/>
      <c r="F116" s="4"/>
      <c r="G116" s="4"/>
    </row>
    <row r="117" spans="1:7" ht="18.75">
      <c r="A117" s="4"/>
      <c r="B117" s="4"/>
      <c r="C117" s="4"/>
      <c r="D117" s="4"/>
      <c r="E117" s="4"/>
      <c r="F117" s="4"/>
      <c r="G117" s="4"/>
    </row>
    <row r="118" spans="1:7" ht="18.75">
      <c r="A118" s="4"/>
      <c r="B118" s="4"/>
      <c r="C118" s="4"/>
      <c r="D118" s="4"/>
      <c r="E118" s="4"/>
      <c r="F118" s="4"/>
      <c r="G118" s="4"/>
    </row>
    <row r="119" spans="1:7" ht="18.75">
      <c r="A119" s="4"/>
      <c r="B119" s="4"/>
      <c r="C119" s="4"/>
      <c r="D119" s="4"/>
      <c r="E119" s="4"/>
      <c r="F119" s="4"/>
      <c r="G119" s="4"/>
    </row>
    <row r="120" spans="1:7" ht="18.75">
      <c r="A120" s="4"/>
      <c r="B120" s="4"/>
      <c r="C120" s="4"/>
      <c r="D120" s="4"/>
      <c r="E120" s="4"/>
      <c r="F120" s="4"/>
      <c r="G120" s="4"/>
    </row>
    <row r="121" spans="1:7" ht="18.75">
      <c r="A121" s="4"/>
      <c r="B121" s="4"/>
      <c r="C121" s="4"/>
      <c r="D121" s="4"/>
      <c r="E121" s="4"/>
      <c r="F121" s="4"/>
      <c r="G121" s="4"/>
    </row>
    <row r="122" spans="1:7" ht="18.75">
      <c r="A122" s="4"/>
      <c r="B122" s="4"/>
      <c r="C122" s="4"/>
      <c r="D122" s="4"/>
      <c r="E122" s="4"/>
      <c r="F122" s="4"/>
      <c r="G122" s="4"/>
    </row>
    <row r="123" spans="1:7" ht="18.75">
      <c r="A123" s="4"/>
      <c r="B123" s="4"/>
      <c r="C123" s="4"/>
      <c r="D123" s="4"/>
      <c r="E123" s="4"/>
      <c r="F123" s="4"/>
      <c r="G123" s="4"/>
    </row>
    <row r="124" spans="1:7" ht="18.75">
      <c r="A124" s="4"/>
      <c r="B124" s="4"/>
      <c r="C124" s="4"/>
      <c r="D124" s="4"/>
      <c r="E124" s="4"/>
      <c r="F124" s="4"/>
      <c r="G124" s="4"/>
    </row>
    <row r="125" spans="1:7" ht="18.75">
      <c r="A125" s="4"/>
      <c r="B125" s="4"/>
      <c r="C125" s="4"/>
      <c r="D125" s="4"/>
      <c r="E125" s="4"/>
      <c r="F125" s="4"/>
      <c r="G125" s="4"/>
    </row>
    <row r="126" spans="1:7" ht="18.75">
      <c r="A126" s="4"/>
      <c r="B126" s="4"/>
      <c r="C126" s="4"/>
      <c r="D126" s="4"/>
      <c r="E126" s="4"/>
      <c r="F126" s="4"/>
      <c r="G126" s="4"/>
    </row>
    <row r="127" spans="1:7" ht="18.75">
      <c r="A127" s="4"/>
      <c r="B127" s="4"/>
      <c r="C127" s="4"/>
      <c r="D127" s="4"/>
      <c r="E127" s="4"/>
      <c r="F127" s="4"/>
      <c r="G127" s="4"/>
    </row>
    <row r="128" spans="1:7" ht="18.75">
      <c r="A128" s="4"/>
      <c r="B128" s="4"/>
      <c r="C128" s="4"/>
      <c r="D128" s="4"/>
      <c r="E128" s="4"/>
      <c r="F128" s="4"/>
      <c r="G128" s="4"/>
    </row>
    <row r="129" spans="1:7" ht="18.75">
      <c r="A129" s="4"/>
      <c r="B129" s="4"/>
      <c r="C129" s="4"/>
      <c r="D129" s="4"/>
      <c r="E129" s="4"/>
      <c r="F129" s="4"/>
      <c r="G129" s="4"/>
    </row>
    <row r="130" spans="1:7" ht="18.75">
      <c r="A130" s="4"/>
      <c r="B130" s="4"/>
      <c r="C130" s="4"/>
      <c r="D130" s="4"/>
      <c r="E130" s="4"/>
      <c r="F130" s="4"/>
      <c r="G130" s="4"/>
    </row>
    <row r="131" spans="1:7" ht="18.75">
      <c r="A131" s="4"/>
      <c r="B131" s="4"/>
      <c r="C131" s="4"/>
      <c r="D131" s="4"/>
      <c r="E131" s="4"/>
      <c r="F131" s="4"/>
      <c r="G131" s="4"/>
    </row>
    <row r="132" spans="1:7" ht="18.75">
      <c r="A132" s="4"/>
      <c r="B132" s="4"/>
      <c r="C132" s="4"/>
      <c r="D132" s="4"/>
      <c r="E132" s="4"/>
      <c r="F132" s="4"/>
      <c r="G132" s="4"/>
    </row>
    <row r="133" spans="1:7" ht="18.75">
      <c r="A133" s="4"/>
      <c r="B133" s="4"/>
      <c r="C133" s="4"/>
      <c r="D133" s="4"/>
      <c r="E133" s="4"/>
      <c r="F133" s="4"/>
      <c r="G133" s="4"/>
    </row>
    <row r="134" spans="1:7" ht="18.75">
      <c r="A134" s="4"/>
      <c r="B134" s="4"/>
      <c r="C134" s="4"/>
      <c r="D134" s="4"/>
      <c r="E134" s="4"/>
      <c r="F134" s="4"/>
      <c r="G134" s="4"/>
    </row>
    <row r="135" spans="1:7" ht="18.75">
      <c r="A135" s="4"/>
      <c r="B135" s="4"/>
      <c r="C135" s="4"/>
      <c r="D135" s="4"/>
      <c r="E135" s="4"/>
      <c r="F135" s="4"/>
      <c r="G135" s="4"/>
    </row>
    <row r="136" spans="1:7" ht="18.75">
      <c r="A136" s="4"/>
      <c r="B136" s="4"/>
      <c r="C136" s="4"/>
      <c r="D136" s="4"/>
      <c r="E136" s="4"/>
      <c r="F136" s="4"/>
      <c r="G136" s="4"/>
    </row>
    <row r="137" spans="1:7" ht="18.75">
      <c r="A137" s="4"/>
      <c r="B137" s="4"/>
      <c r="C137" s="4"/>
      <c r="D137" s="4"/>
      <c r="E137" s="4"/>
      <c r="F137" s="4"/>
      <c r="G137" s="4"/>
    </row>
    <row r="138" spans="1:7" ht="18.75">
      <c r="A138" s="4"/>
      <c r="B138" s="4"/>
      <c r="C138" s="4"/>
      <c r="D138" s="4"/>
      <c r="E138" s="4"/>
      <c r="F138" s="4"/>
      <c r="G138" s="4"/>
    </row>
    <row r="139" spans="1:7" ht="18.75">
      <c r="A139" s="4"/>
      <c r="B139" s="4"/>
      <c r="C139" s="4"/>
      <c r="D139" s="4"/>
      <c r="E139" s="4"/>
      <c r="F139" s="4"/>
      <c r="G139" s="4"/>
    </row>
    <row r="140" spans="1:7" ht="18.75">
      <c r="A140" s="4"/>
      <c r="B140" s="4"/>
      <c r="C140" s="4"/>
      <c r="D140" s="4"/>
      <c r="E140" s="4"/>
      <c r="F140" s="4"/>
      <c r="G140" s="4"/>
    </row>
    <row r="141" spans="1:7" ht="18.75">
      <c r="A141" s="4"/>
      <c r="B141" s="4"/>
      <c r="C141" s="4"/>
      <c r="D141" s="4"/>
      <c r="E141" s="4"/>
      <c r="F141" s="4"/>
      <c r="G141" s="4"/>
    </row>
    <row r="142" spans="1:7" ht="18.75">
      <c r="A142" s="4"/>
      <c r="B142" s="4"/>
      <c r="C142" s="4"/>
      <c r="D142" s="4"/>
      <c r="E142" s="4"/>
      <c r="F142" s="4"/>
      <c r="G142" s="4"/>
    </row>
    <row r="143" spans="1:7" ht="18.75">
      <c r="A143" s="4"/>
      <c r="B143" s="4"/>
      <c r="C143" s="4"/>
      <c r="D143" s="4"/>
      <c r="E143" s="4"/>
      <c r="F143" s="4"/>
      <c r="G143" s="4"/>
    </row>
    <row r="144" spans="1:7" ht="18.75">
      <c r="A144" s="4"/>
      <c r="B144" s="4"/>
      <c r="C144" s="4"/>
      <c r="D144" s="4"/>
      <c r="E144" s="4"/>
      <c r="F144" s="4"/>
      <c r="G144" s="4"/>
    </row>
    <row r="145" spans="1:7" ht="18.75">
      <c r="A145" s="4"/>
      <c r="B145" s="4"/>
      <c r="C145" s="4"/>
      <c r="D145" s="4"/>
      <c r="E145" s="4"/>
      <c r="F145" s="4"/>
      <c r="G145" s="4"/>
    </row>
    <row r="146" spans="1:7" ht="18.75">
      <c r="A146" s="4"/>
      <c r="B146" s="4"/>
      <c r="C146" s="4"/>
      <c r="D146" s="4"/>
      <c r="E146" s="4"/>
      <c r="F146" s="4"/>
      <c r="G146" s="4"/>
    </row>
    <row r="147" spans="1:7" ht="18.75">
      <c r="A147" s="4"/>
      <c r="B147" s="4"/>
      <c r="C147" s="4"/>
      <c r="D147" s="4"/>
      <c r="E147" s="4"/>
      <c r="F147" s="4"/>
      <c r="G147" s="4"/>
    </row>
    <row r="148" spans="1:7" ht="18.75">
      <c r="A148" s="4"/>
      <c r="B148" s="4"/>
      <c r="C148" s="4"/>
      <c r="D148" s="4"/>
      <c r="E148" s="4"/>
      <c r="F148" s="4"/>
      <c r="G148" s="4"/>
    </row>
  </sheetData>
  <sheetProtection/>
  <mergeCells count="11">
    <mergeCell ref="F12:F13"/>
    <mergeCell ref="G12:G13"/>
    <mergeCell ref="B80:E80"/>
    <mergeCell ref="H12:H13"/>
    <mergeCell ref="I12:J12"/>
    <mergeCell ref="B8:G8"/>
    <mergeCell ref="A12:A13"/>
    <mergeCell ref="B12:B13"/>
    <mergeCell ref="C12:C13"/>
    <mergeCell ref="D12:D13"/>
    <mergeCell ref="E12:E13"/>
  </mergeCells>
  <printOptions/>
  <pageMargins left="0.68" right="0.22" top="0.25" bottom="0.2" header="0.21" footer="0.21"/>
  <pageSetup fitToHeight="2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Татьяна Александровна Сигора</cp:lastModifiedBy>
  <cp:lastPrinted>2020-03-20T11:08:51Z</cp:lastPrinted>
  <dcterms:created xsi:type="dcterms:W3CDTF">2000-04-01T16:13:39Z</dcterms:created>
  <dcterms:modified xsi:type="dcterms:W3CDTF">2020-03-23T13:30:09Z</dcterms:modified>
  <cp:category/>
  <cp:version/>
  <cp:contentType/>
  <cp:contentStatus/>
</cp:coreProperties>
</file>