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30" windowWidth="11100" windowHeight="5625" tabRatio="585" activeTab="1"/>
  </bookViews>
  <sheets>
    <sheet name="дод 1" sheetId="1" r:id="rId1"/>
    <sheet name="дод2" sheetId="2" r:id="rId2"/>
    <sheet name="дод3" sheetId="3" r:id="rId3"/>
    <sheet name="дод4" sheetId="4" r:id="rId4"/>
    <sheet name="дод5" sheetId="5" r:id="rId5"/>
    <sheet name="дод 6" sheetId="6" r:id="rId6"/>
  </sheets>
  <definedNames>
    <definedName name="_xlnm.Print_Titles" localSheetId="0">'дод 1'!$13:$13</definedName>
    <definedName name="_xlnm.Print_Titles" localSheetId="5">'дод 6'!$13:$13</definedName>
    <definedName name="_xlnm.Print_Titles" localSheetId="2">'дод3'!$14:$14</definedName>
    <definedName name="_xlnm.Print_Titles" localSheetId="4">'дод5'!$10:$10</definedName>
    <definedName name="_xlnm.Print_Area" localSheetId="1">'дод2'!$B$1:$G$40</definedName>
    <definedName name="_xlnm.Print_Area" localSheetId="2">'дод3'!$A$1:$P$117</definedName>
    <definedName name="_xlnm.Print_Area" localSheetId="3">'дод4'!$B$1:$F$82</definedName>
    <definedName name="_xlnm.Print_Area" localSheetId="4">'дод5'!$A$1:$J$43</definedName>
  </definedNames>
  <calcPr fullCalcOnLoad="1"/>
</workbook>
</file>

<file path=xl/sharedStrings.xml><?xml version="1.0" encoding="utf-8"?>
<sst xmlns="http://schemas.openxmlformats.org/spreadsheetml/2006/main" count="1089" uniqueCount="528">
  <si>
    <t>Служба у справах дітей Дружківської міської ради</t>
  </si>
  <si>
    <t>Відділ з питань культури, сім*ї, молоді, спорту та туризму Дружківської міської ради</t>
  </si>
  <si>
    <t>Управління житлового та комунального господарства Дружківської міської ради</t>
  </si>
  <si>
    <t>Міське фінансове управління Дружківської міської ради</t>
  </si>
  <si>
    <t>Загальний фонд</t>
  </si>
  <si>
    <t>Спеціальний фонд</t>
  </si>
  <si>
    <t>Назва об’єктів відповідно  до проектно- кошторисної документації тощо</t>
  </si>
  <si>
    <t xml:space="preserve">Всього </t>
  </si>
  <si>
    <t>ЗАТВЕРДЖЕНО</t>
  </si>
  <si>
    <t>виготовлення містобудівної документації</t>
  </si>
  <si>
    <t>0620</t>
  </si>
  <si>
    <t>Програми і централізовані заходи боротьби з туберкульозом</t>
  </si>
  <si>
    <t>1090</t>
  </si>
  <si>
    <t>Код</t>
  </si>
  <si>
    <t>Освітня субвенція з державного бюджету місцевим бюджетам</t>
  </si>
  <si>
    <t>(грн.)</t>
  </si>
  <si>
    <t>Офіційні трансферти  </t>
  </si>
  <si>
    <t>Від органів державного управління  </t>
  </si>
  <si>
    <t>Внутрішнє фінансування</t>
  </si>
  <si>
    <t>Фінансування за рахунок зміни залишків коштів бюджетів</t>
  </si>
  <si>
    <t>На кінець періоду</t>
  </si>
  <si>
    <t>Фінансування за активними операціями</t>
  </si>
  <si>
    <t>Зміни обсягів бюджетних коштів</t>
  </si>
  <si>
    <t>РАЗОМ</t>
  </si>
  <si>
    <t>видатки споживання</t>
  </si>
  <si>
    <t>з них</t>
  </si>
  <si>
    <t>видатки розвитку</t>
  </si>
  <si>
    <t>оплата праці</t>
  </si>
  <si>
    <t>комунальні послуги та енергоносії</t>
  </si>
  <si>
    <t>Виконавчий комітет Дружківської міської ради</t>
  </si>
  <si>
    <t>0990</t>
  </si>
  <si>
    <t>Міський відділ охорони здоров*я Дружківської міської ради</t>
  </si>
  <si>
    <t>1060</t>
  </si>
  <si>
    <t>1010</t>
  </si>
  <si>
    <t>1020</t>
  </si>
  <si>
    <t>Відділ освіти Дружківської міської ради</t>
  </si>
  <si>
    <t>Управління соціального захисту населення Дружківської міської ради</t>
  </si>
  <si>
    <t>Державний бюджет</t>
  </si>
  <si>
    <t>Додаток 2</t>
  </si>
  <si>
    <t>Додаток 3</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</si>
  <si>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</si>
  <si>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</si>
  <si>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Ліквідація іншого забруднення навколишнього природного середовища</t>
  </si>
  <si>
    <t>4030</t>
  </si>
  <si>
    <t>2010</t>
  </si>
  <si>
    <t>3031</t>
  </si>
  <si>
    <t>3033</t>
  </si>
  <si>
    <t>3035</t>
  </si>
  <si>
    <t>3112</t>
  </si>
  <si>
    <t>4060</t>
  </si>
  <si>
    <t>5011</t>
  </si>
  <si>
    <t>6060</t>
  </si>
  <si>
    <t>0111</t>
  </si>
  <si>
    <t>0443</t>
  </si>
  <si>
    <t>0910</t>
  </si>
  <si>
    <t>0921</t>
  </si>
  <si>
    <t>0960</t>
  </si>
  <si>
    <t>0950</t>
  </si>
  <si>
    <t>0810</t>
  </si>
  <si>
    <t>0731</t>
  </si>
  <si>
    <t>0763</t>
  </si>
  <si>
    <t>1030</t>
  </si>
  <si>
    <t>1070</t>
  </si>
  <si>
    <t>1040</t>
  </si>
  <si>
    <t>3104</t>
  </si>
  <si>
    <t>3105</t>
  </si>
  <si>
    <t>0828</t>
  </si>
  <si>
    <t>0829</t>
  </si>
  <si>
    <t>0640</t>
  </si>
  <si>
    <t>0320</t>
  </si>
  <si>
    <t>0513</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</si>
  <si>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</si>
  <si>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</si>
  <si>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7350</t>
  </si>
  <si>
    <t>Розроблення схем планування та забудови територій (містобудівної документації)</t>
  </si>
  <si>
    <t>0160</t>
  </si>
  <si>
    <t>Надання дошкільної освіти</t>
  </si>
  <si>
    <t>Підвищення кваліфікації, перепідготовка кадрів закладами післядипломної освіти</t>
  </si>
  <si>
    <t>Багатопрофільна стаціонарна медична допомога населенню</t>
  </si>
  <si>
    <t>2111</t>
  </si>
  <si>
    <t>Первинна медична допомога населенню, що надається центрами первинної медичної (медико-санітарної) допомоги</t>
  </si>
  <si>
    <t>2142</t>
  </si>
  <si>
    <t>2143</t>
  </si>
  <si>
    <t>Програми і централізовані заходи профілактики ВІЛ-інфекції/СНІДу</t>
  </si>
  <si>
    <t>2144</t>
  </si>
  <si>
    <t>Централізовані заходи з лікування хворих на цукровий та нецукровий діабет</t>
  </si>
  <si>
    <t>Надання інших пільг окремим категоріям громадян відповідно до законодавства</t>
  </si>
  <si>
    <t>3032</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</si>
  <si>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</si>
  <si>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</si>
  <si>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3036</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</si>
  <si>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</si>
  <si>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3121</t>
  </si>
  <si>
    <t>0490</t>
  </si>
  <si>
    <t>Реалізація інших заходів щодо соціально-економічного розвитку територій</t>
  </si>
  <si>
    <t>Заходи державної політики з питань дітей та їх соціального захисту</t>
  </si>
  <si>
    <t>0824</t>
  </si>
  <si>
    <t>Забезпечення діяльності бібліотек</t>
  </si>
  <si>
    <t>4040</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</si>
  <si>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</si>
  <si>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</si>
  <si>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Проведення навчально-тренувальних зборів і змагань з олімпійських видів спорту</t>
  </si>
  <si>
    <t>5031</t>
  </si>
  <si>
    <t>Утримання та навчально-тренувальна робота комунальних дитячо-юнацьких спортивних шкіл</t>
  </si>
  <si>
    <t>5041</t>
  </si>
  <si>
    <t>Утримання та фінансова підтримка спортивних споруд</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</si>
  <si>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</si>
  <si>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</si>
  <si>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6012</t>
  </si>
  <si>
    <t>6020</t>
  </si>
  <si>
    <t>Забезпечення функціонування підприємств, установ та організацій, що виробляють, виконують та/або надають житлово-комунальні послуги</t>
  </si>
  <si>
    <t>6030</t>
  </si>
  <si>
    <t>Організація благоустрою населених пунктів</t>
  </si>
  <si>
    <t>Утримання об`єктів соціальної сфери підприємств, що передаються до комунальної власності</t>
  </si>
  <si>
    <t>7461</t>
  </si>
  <si>
    <t>0456</t>
  </si>
  <si>
    <t>Утримання та розвиток автомобільних доріг та дорожньої інфраструктури за рахунок коштів місцевого бюджету</t>
  </si>
  <si>
    <t>8120</t>
  </si>
  <si>
    <t>Заходи з організації рятування на водах</t>
  </si>
  <si>
    <t>8313</t>
  </si>
  <si>
    <t>Інші субвенції з місцевого бюджету</t>
  </si>
  <si>
    <t>Код ТПКВКМБ / ТКВКБМС2</t>
  </si>
  <si>
    <t>Код ФКВКБ3</t>
  </si>
  <si>
    <t>Додаток 5</t>
  </si>
  <si>
    <t xml:space="preserve">ЗАТВЕРДЖЕНО </t>
  </si>
  <si>
    <r>
      <t>Найменування
згідно з типовою відомчою/типовою програмною</t>
    </r>
    <r>
      <rPr>
        <b/>
        <vertAlign val="superscript"/>
        <sz val="12"/>
        <rFont val="Times New Roman"/>
        <family val="1"/>
      </rPr>
      <t>3</t>
    </r>
    <r>
      <rPr>
        <b/>
        <sz val="12"/>
        <rFont val="Times New Roman"/>
        <family val="1"/>
      </rPr>
      <t>/тимчасовою класифікацією видатків та кредитування місцевого бюджету</t>
    </r>
  </si>
  <si>
    <t>0100000</t>
  </si>
  <si>
    <t>0110000</t>
  </si>
  <si>
    <t>0110150</t>
  </si>
  <si>
    <t>0117350</t>
  </si>
  <si>
    <t>0600000</t>
  </si>
  <si>
    <t>0610000</t>
  </si>
  <si>
    <t>0610160</t>
  </si>
  <si>
    <t>0611010</t>
  </si>
  <si>
    <t>Забезпечення діяльності інших закладів у сфері освіти</t>
  </si>
  <si>
    <t>0700000</t>
  </si>
  <si>
    <t>0710000</t>
  </si>
  <si>
    <t>0710160</t>
  </si>
  <si>
    <t>0712010</t>
  </si>
  <si>
    <t>0712111</t>
  </si>
  <si>
    <t>0726</t>
  </si>
  <si>
    <t>0712142</t>
  </si>
  <si>
    <t>0712143</t>
  </si>
  <si>
    <t>0712144</t>
  </si>
  <si>
    <t>0712152</t>
  </si>
  <si>
    <t>2152</t>
  </si>
  <si>
    <t>Інші програми та заходи у сфері охорони здоров`я</t>
  </si>
  <si>
    <t>0717370</t>
  </si>
  <si>
    <t>7370</t>
  </si>
  <si>
    <t>0800000</t>
  </si>
  <si>
    <t>0810000</t>
  </si>
  <si>
    <t>0810160</t>
  </si>
  <si>
    <t>0813031</t>
  </si>
  <si>
    <t>0813032</t>
  </si>
  <si>
    <t>0813033</t>
  </si>
  <si>
    <t>0813035</t>
  </si>
  <si>
    <t>0813036</t>
  </si>
  <si>
    <t>0813050</t>
  </si>
  <si>
    <t>3050</t>
  </si>
  <si>
    <t>0813104</t>
  </si>
  <si>
    <t>0813105</t>
  </si>
  <si>
    <t>Надання реабілітаційних послуг особам з інвалідністю та дітям з інвалідністю</t>
  </si>
  <si>
    <t>0813121</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</si>
  <si>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</si>
  <si>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</si>
  <si>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</si>
  <si>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</si>
  <si>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</si>
  <si>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</si>
  <si>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</si>
  <si>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</si>
  <si>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0813241</t>
  </si>
  <si>
    <t>3241</t>
  </si>
  <si>
    <t>Забезпечення діяльності інших закладів у сфері соціального захисту і соціального забезпечення</t>
  </si>
  <si>
    <t>0813242</t>
  </si>
  <si>
    <t>3242</t>
  </si>
  <si>
    <t>Інші заходи у сфері соціального захисту і соціального забезпечення</t>
  </si>
  <si>
    <t>0900000</t>
  </si>
  <si>
    <t>0910000</t>
  </si>
  <si>
    <t>0910160</t>
  </si>
  <si>
    <t>0913112</t>
  </si>
  <si>
    <t>1000000</t>
  </si>
  <si>
    <t>1010000</t>
  </si>
  <si>
    <t>1010160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</si>
  <si>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</si>
  <si>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</si>
  <si>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1014030</t>
  </si>
  <si>
    <t>1014040</t>
  </si>
  <si>
    <t>1014060</t>
  </si>
  <si>
    <t>1014081</t>
  </si>
  <si>
    <t>4081</t>
  </si>
  <si>
    <t>Забезпечення діяльності інших закладів в галузі культури і мистецтва</t>
  </si>
  <si>
    <t>1015011</t>
  </si>
  <si>
    <t>1015012</t>
  </si>
  <si>
    <t>5012</t>
  </si>
  <si>
    <t>Проведення навчально-тренувальних зборів і змагань з неолімпійських видів спорту</t>
  </si>
  <si>
    <t>1015031</t>
  </si>
  <si>
    <t>1015041</t>
  </si>
  <si>
    <t>1015061</t>
  </si>
  <si>
    <t>1200000</t>
  </si>
  <si>
    <t>1210000</t>
  </si>
  <si>
    <t>1210160</t>
  </si>
  <si>
    <t>1216012</t>
  </si>
  <si>
    <t>1216020</t>
  </si>
  <si>
    <t>1216030</t>
  </si>
  <si>
    <t>1216060</t>
  </si>
  <si>
    <t>1217461</t>
  </si>
  <si>
    <t>1218120</t>
  </si>
  <si>
    <t>1218313</t>
  </si>
  <si>
    <t>3700000</t>
  </si>
  <si>
    <t>3710000</t>
  </si>
  <si>
    <t>3710160</t>
  </si>
  <si>
    <t>Інші субвенції з місцевого бюджету на виконання окремих державних програм соціального захисту населення: пільгове медичне обслуговування осіб, які постраждали внаслідок Чорнобильської катастрофи; поховання учасників бойових дій та осіб з інвалідністю внаслідок війни; компенсаційні виплати особам з інвалідністю на бензин, ремонт, технічне обслуговування автомобілів, мотоколясок і на транспортне обслуговування; встановлення телефонів особам з інвалідністю І-ІІ груп</t>
  </si>
  <si>
    <t>Інші субвенції з місцевого бюджету (на компенсацію видатків за надання пільг на оплату житлово - комунальних послуг особам з інвалідністю по зору 1 та 2 груп, а також з інвалідністю по зору)</t>
  </si>
  <si>
    <t>І.В.ТРУШИНА</t>
  </si>
  <si>
    <t>Дотації з державного бюджету місцевим бюджетам</t>
  </si>
  <si>
    <t>Базова дотація</t>
  </si>
  <si>
    <t>Субвенції з місцевих бюджетів іншим місцевим бюджетам</t>
  </si>
  <si>
    <t xml:space="preserve"> Виконавчий комітет Дружківської міської ради</t>
  </si>
  <si>
    <t>Найменування згідно з Класифікацією фінансування бюджету</t>
  </si>
  <si>
    <t>Усього</t>
  </si>
  <si>
    <t>усього</t>
  </si>
  <si>
    <t>у тому числі бюджет розвитку</t>
  </si>
  <si>
    <t>Фінансування за типом кредитора</t>
  </si>
  <si>
    <t>X</t>
  </si>
  <si>
    <t>Загальне фінансування</t>
  </si>
  <si>
    <t>Фінансування за типом боргового зобов’язання</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</si>
  <si>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</si>
  <si>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</si>
  <si>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</si>
  <si>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</si>
  <si>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0813090</t>
  </si>
  <si>
    <t>3090</t>
  </si>
  <si>
    <t>Видатки на поховання учасників бойових дій та осіб з інвалідністю внаслідок війни</t>
  </si>
  <si>
    <t>0813140</t>
  </si>
  <si>
    <t>0813171</t>
  </si>
  <si>
    <t>3171</t>
  </si>
  <si>
    <t>0813172</t>
  </si>
  <si>
    <t>3172</t>
  </si>
  <si>
    <t>Субвенції з державного бюджету місцевим бюджетам</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</si>
  <si>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</si>
  <si>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</si>
  <si>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 xml:space="preserve">      Фінансування  бюджету Дружківської міської територіальної громади ради на 2021 рік</t>
  </si>
  <si>
    <t>Фінансування  бюджету Дружківської міської територіальної громади ради на 2021 рік підготовлено міським фінансовим управлінням Дружківської міської ради</t>
  </si>
  <si>
    <t xml:space="preserve">Начальник управління                                                                        </t>
  </si>
  <si>
    <t>0116020</t>
  </si>
  <si>
    <t>Надання позашкільної освіти закладами позашкільної освіти, заходи із позашкільної роботи з дітьми</t>
  </si>
  <si>
    <t>Надання спеціальної освіти мистецькими школами</t>
  </si>
  <si>
    <t>7361</t>
  </si>
  <si>
    <t>Співфінансування інвестиційних проектів, що реалізуються за рахунок коштів державного фонду регіонального розвитку</t>
  </si>
  <si>
    <t>УСЬОГО</t>
  </si>
  <si>
    <t>Видатки  бюджету Дружківської міської територіальної громади на 2021 рік</t>
  </si>
  <si>
    <t>Видатки  бюджету Дружківської міської територіальної громади на 2021 рік підготовлено міським фінансовим управлінням Дружківської міської ради</t>
  </si>
  <si>
    <t>Розподіл міжбюджетних трансфертів між бюджетом Дружківської міської територіальної громади  та іншими бюджетами на 2021 рік</t>
  </si>
  <si>
    <t>0617361</t>
  </si>
  <si>
    <t>0712141</t>
  </si>
  <si>
    <t>2141</t>
  </si>
  <si>
    <t>Програми і централізовані заходи з імунопрофілактики</t>
  </si>
  <si>
    <t>0717366</t>
  </si>
  <si>
    <t>7366</t>
  </si>
  <si>
    <t>Реалізація проектів в рамках Надзвичайної кредитної програми для відновлення України</t>
  </si>
  <si>
    <t>0817310</t>
  </si>
  <si>
    <t>7310</t>
  </si>
  <si>
    <t>Будівництво об`єктів житлово-комунального господарства</t>
  </si>
  <si>
    <t>1217366</t>
  </si>
  <si>
    <t xml:space="preserve">                     Розподіл міжбюджетних трансфертів між бюджетом Дружківської міської територіальної громади  та іншими бюджетами на 2021 рікпідготовлено міським фінансовим управлінням Дружківської міської ради</t>
  </si>
  <si>
    <t>Інші субвенції з місцевого бюджету (на надання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операції)</t>
  </si>
  <si>
    <t>Інші субвенції з місцевого бюджету (на забезпечення виплати матеріальної допомоги постраждалим внаслідок Чорнобильської катастрофи)</t>
  </si>
  <si>
    <t>Код програмної класифікації видатків та кредитування місцевих бюджетів</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</si>
  <si>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</si>
  <si>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</si>
  <si>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</si>
  <si>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</si>
  <si>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</si>
  <si>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 xml:space="preserve">«Будівля по вул. Радченка, 34а, у м. Дружківка- реконструкція невикористаних приміщень, розташованих на п’ятому поверсі під гуртожиток сімейного типу для медперсоналу з числа внутрішньо переміщених осіб. Коригування.». </t>
  </si>
  <si>
    <t>«Будинок тимчасового помешкання по вул. Космонавтів, 15, м. Дружківка- термомодернізація, капітальний ремонт п’ятого поверху для розміщення внутрішньо переміщених осіб (коригування)»</t>
  </si>
  <si>
    <t>«Гуртожиток по вул. Машинобудівників, 36, у м. Дружківка - реконструкція під гуртожиток сімейного типу (термомодернізація) (коригування)»</t>
  </si>
  <si>
    <t>Розподіл коштів бюджету розвитку на здійснення заходів із будівництва, реконструкції і реставрації об'єктів виробничої, комунікаційної та соціальної інфраструктури за об'єктами у 2021 році підготовлений міським фінансовим управлінням Дружківської міської ради</t>
  </si>
  <si>
    <t>2021-2022</t>
  </si>
  <si>
    <t>2020-2021</t>
  </si>
  <si>
    <t xml:space="preserve">            (код бюджету)</t>
  </si>
  <si>
    <t>рішення міської ради</t>
  </si>
  <si>
    <t>Секретар міської ради</t>
  </si>
  <si>
    <t xml:space="preserve">   І.В. ТРУШИНА</t>
  </si>
  <si>
    <t xml:space="preserve">Начальник управління                                                                                  </t>
  </si>
  <si>
    <t xml:space="preserve">Начальник управління                                                                                       </t>
  </si>
  <si>
    <t>капітальний ремонтбудівлі дошкільного навчального закладу ясла- садок комбінованого типу  №34 "Дельфін" Дружківської міської ради Донецької області (з використанням термомодернізації) розташованого за адресою: м. Дружківка,вул. Енгельса Ф., 82</t>
  </si>
  <si>
    <t xml:space="preserve">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
</t>
  </si>
  <si>
    <t>05520000000</t>
  </si>
  <si>
    <t>Назва трансферту/Найменування бюджету- надавача міжбюджетного трансферту</t>
  </si>
  <si>
    <t>05000000000</t>
  </si>
  <si>
    <t>Обласний бюджет</t>
  </si>
  <si>
    <t>Додаток 4</t>
  </si>
  <si>
    <t>Кошти, що передаються із загального фонду бюджету до бюджету розвитку (спеціального фонду), в т.ч. за рахунок:</t>
  </si>
  <si>
    <t xml:space="preserve">субвенції з обласного бюджету на надання державної підтримки особам з особливими освітніми потребами за рахунок відповідної субвенції з державного бюджету </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</si>
  <si>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t>
  </si>
  <si>
    <t>0611021</t>
  </si>
  <si>
    <t>1021</t>
  </si>
  <si>
    <t>Надання загальної середньої освіти закладами загальної середньої освіти</t>
  </si>
  <si>
    <t>0611031</t>
  </si>
  <si>
    <t>1031</t>
  </si>
  <si>
    <t>0611070</t>
  </si>
  <si>
    <t>0611120</t>
  </si>
  <si>
    <t>1120</t>
  </si>
  <si>
    <t>0611141</t>
  </si>
  <si>
    <t>1141</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</si>
  <si>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</si>
  <si>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</si>
  <si>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</si>
  <si>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</si>
  <si>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</si>
  <si>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</si>
  <si>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</si>
  <si>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</si>
  <si>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</si>
  <si>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</si>
  <si>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</si>
  <si>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</si>
  <si>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Пільгове медичне обслуговування осіб, які постраждали внаслідок Чорнобильської катастрофи</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</si>
  <si>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</si>
  <si>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Встановлення телефонів особам з інвалідністю I і II груп</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</si>
  <si>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</si>
  <si>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1011080</t>
  </si>
  <si>
    <t>1080</t>
  </si>
  <si>
    <t>99000000000</t>
  </si>
  <si>
    <t>41030000</t>
  </si>
  <si>
    <t>Субвенція з місцевого бюджету на здійснення переданих видатків у сфері освіти за рахунок коштів освітньої субвенції, у тому числі:</t>
  </si>
  <si>
    <t>на інклюзивні- ресурсні центри</t>
  </si>
  <si>
    <t>Інші субвенції з місцевого бюджету на надання щомісячної допомоги здобувачам освіти  професійної (професійно – технічної) освіти,  закладів  фахової передвищої освіти, закладів вищої освіти з числа дітей- сиріт та дітей, позбавлених батьківського піклування, які перебувають на повному державному забезпеченні</t>
  </si>
  <si>
    <t>41050000</t>
  </si>
  <si>
    <t>Міський відділ охорони здоровя Дружківської міської ради</t>
  </si>
  <si>
    <t>капітальний ремонт будинків та квартир окремим категоріям громадян відповідно до законодавства</t>
  </si>
  <si>
    <t>капітальний ремонт ліфтового господарства</t>
  </si>
  <si>
    <t>коригування проєктно - кошторисної документації  по об’єкту "Улаштування (будівництво) системи пожежної сигналізації, оповіщення про пожежу та управління евакуацією людей, передавання тривожних сповіщень у приміщеннях будівлі (першого, третього поверхів та підвальних приміщень) та автоматичної системи пожежогасіння за адресою: Донецька обл., м. Дружківка, вул. Машинобудівників,64</t>
  </si>
  <si>
    <t>2021</t>
  </si>
  <si>
    <t>Відділ з питань культури, сімї, молоді, спорту та туризму Дружківської міської ради</t>
  </si>
  <si>
    <t>коригування та проходження експертизи проєктно – кошторисної документації по об’єкту «реконструкція Дружківського парку культури та відпочинку за адресою: м. Дружківка, вул. Соборна (перша черга). Коригування.»</t>
  </si>
  <si>
    <t>К.Б.ХОРС</t>
  </si>
  <si>
    <t>Керівництво і управління у відповідній сфері у містах (місті Києві), селищах, селах, територіальних громадах</t>
  </si>
  <si>
    <t>Утримання та забезпечення діяльності центрів соціальних служб</t>
  </si>
  <si>
    <t>Будівництво-1 об`єктів житлово-комунального господарства</t>
  </si>
  <si>
    <t>0817323</t>
  </si>
  <si>
    <t>7323</t>
  </si>
  <si>
    <t>Будівництво-1 установ та закладів соціальної сфери</t>
  </si>
  <si>
    <t>1017330</t>
  </si>
  <si>
    <t>7330</t>
  </si>
  <si>
    <t>Будівництво-1 інших об`єктів комунальної власності</t>
  </si>
  <si>
    <t>Забезпечення діяльності з виробництва, транспортування, постачання теплової енергії</t>
  </si>
  <si>
    <t>1217310</t>
  </si>
  <si>
    <t>від                             №</t>
  </si>
  <si>
    <t>Будівництво установ та закладів соціальної сфери</t>
  </si>
  <si>
    <t>Будівництво інших об`єктів комунальної власності</t>
  </si>
  <si>
    <t>І.В. ТРУШИНА</t>
  </si>
  <si>
    <t>капітальний ремонт системи пожежної  сигналізації, системи керування людей (в частині системи оповіщення про пожежу  і покажчиків напрямку евакуювання), системи передавання тривожних сповіщень від пожежної автоматики в приміщеннях загальноосвітньої школи №6 Дружківської міської ради»</t>
  </si>
  <si>
    <t>капітальний ремонт системи пожежної  сигналізації, системи керування людей (в частині системи оповіщення про пожежу  і покажчиків напрямку евакуювання), системи передавання тривожних сповіщень від пожежної автоматики в приміщеннях Олексієво – Дружківського навчально виховного комплексу «Загальноосвітня школа – дитячий садок №14 Дружківської міської ради»</t>
  </si>
  <si>
    <t>капітальний ремонт системи пожежної  сигналізації, системи керування людей (в частині системи оповіщення про пожежу  і покажчиків напрямку евакуювання), системи передавання тривожних сповіщень від пожежної автоматики в приміщеннях навчально виховного комплексу №3 Дружківської міської ради»</t>
  </si>
  <si>
    <t>На початок періоду, в тому числі за рахунок:</t>
  </si>
  <si>
    <t>залишку коштів освітньої субвенції</t>
  </si>
  <si>
    <t>0611130</t>
  </si>
  <si>
    <t>1130</t>
  </si>
  <si>
    <t>Методичне забезпечення діяльності закладів освіти</t>
  </si>
  <si>
    <t>0611142</t>
  </si>
  <si>
    <t>1142</t>
  </si>
  <si>
    <t>Інші програми та заходи у сфері освіти</t>
  </si>
  <si>
    <t>0617321</t>
  </si>
  <si>
    <t>7321</t>
  </si>
  <si>
    <t>Будівництво освітніх установ та закладів</t>
  </si>
  <si>
    <t>41053900</t>
  </si>
  <si>
    <t>Інші субвенції з місцевого бюджетуна соціально - економічний розвиток територій (капітальний ремонт окремих приміщень з улаштуванням комп’ютерного томографу та операційного блоку комунального некомерційного підприємства «Центральна міська клінічна лікарня» Дружківської міської ради для подальшого розміщення на базі лікарні онкоурологічного відділення комунального некомерційного підприємства «Обласне територіальне медичне об’єднання м. Краматорськ»)</t>
  </si>
  <si>
    <t>Додаток 6</t>
  </si>
  <si>
    <t>Розподіл витрат  бюджету Дружківської міської територіальної громади на реалізацію місцевих програм у 2021 році</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</si>
  <si>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</si>
  <si>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місцевої/регіональної програми</t>
  </si>
  <si>
    <t>Дата та номер документа, яким затверджено місцеву регіональну програму</t>
  </si>
  <si>
    <t>розділ 2.3.8. Програми соціального та економічного розвитку міста</t>
  </si>
  <si>
    <t>06  Відділ освіти Дружківської міської ради</t>
  </si>
  <si>
    <t>розділ 2.2.1. Програми соціального та економічного розвитку міста</t>
  </si>
  <si>
    <t>додаток 3 Програми соціального та економічного розвитку міста</t>
  </si>
  <si>
    <t xml:space="preserve">07 Міський відділ охорони здоров’я Дружківської міської ради </t>
  </si>
  <si>
    <t>розділ 2.2.3. Програми соціального та економічного розвитку міста</t>
  </si>
  <si>
    <t>08 Управління соціального захисту населення Дружківської міської ради</t>
  </si>
  <si>
    <t xml:space="preserve">розділ 2.3.3.Програми соціального та економічного розвитку м. Дружківка </t>
  </si>
  <si>
    <t>09 Служба у справах дітей Дружківської міської ради</t>
  </si>
  <si>
    <t>розділ 2.3.2. Програми соціального та економічного розвитку міста</t>
  </si>
  <si>
    <t>10 Відділ з питань культури, сім’ї, молоді, спорту та туризму Дружківської міської ради</t>
  </si>
  <si>
    <t xml:space="preserve">розділ 2.2.5. Програми соціального та економічного розвитку міста </t>
  </si>
  <si>
    <t>міська Програма розвитку фізичної культури та спорту в м. Дружківка на 2017 – 2021 роки</t>
  </si>
  <si>
    <t>23.12.2016 №7/19-4</t>
  </si>
  <si>
    <t>розділ 2.2.4 Програми соціального та економічного розвитку міста</t>
  </si>
  <si>
    <t>12 Управління житлового та комунального господарства Дружківської міської ради</t>
  </si>
  <si>
    <t>Забезпечення діяльності з виробництва, транспортування, постачання теплової енергії</t>
  </si>
  <si>
    <t>розділ 2.3.5. Програми соціального та економічного розвитку міста</t>
  </si>
  <si>
    <t>розділ 2.4.1 Програми соціального та економічного розвитку міста</t>
  </si>
  <si>
    <t>Всього</t>
  </si>
  <si>
    <t>Розподіл витрат  бюджету Дружківської міської територіальної громади на реалізацію місцевих програм у 2021 році підготовлено міським фінансовим управлінням Дружківської міської ради</t>
  </si>
  <si>
    <t>Начальник управління</t>
  </si>
  <si>
    <t>І. Показники міжбюджетних трансфертів з інших бюджетів</t>
  </si>
  <si>
    <t xml:space="preserve"> Трансферти до загального фонду бюджету</t>
  </si>
  <si>
    <t>ІІ. Показники міжбюджетних трансфертів іншим бюджетам</t>
  </si>
  <si>
    <t>№ рядка з/п</t>
  </si>
  <si>
    <t>2</t>
  </si>
  <si>
    <t>4</t>
  </si>
  <si>
    <t>5</t>
  </si>
  <si>
    <t>6</t>
  </si>
  <si>
    <t>І. Трансферти із загального фонду бюджету</t>
  </si>
  <si>
    <t>№ рядку з/п</t>
  </si>
  <si>
    <t xml:space="preserve">Код Програмної класифікації видатків та кредитування  місцевого бюджету /Код бюджету </t>
  </si>
  <si>
    <t>Код Типової програмної класифікації видатків та кредитування місцевого бюджету</t>
  </si>
  <si>
    <t>Найменування трансферту/ Найменування бюджету - отримувача міжбюджетного трансферту</t>
  </si>
  <si>
    <t>05523000000</t>
  </si>
  <si>
    <t>3719770</t>
  </si>
  <si>
    <t>9770</t>
  </si>
  <si>
    <t>Бюджет Костянтинівської міської територіальної громади</t>
  </si>
  <si>
    <t>на утримання комунальної установи «Трудовий архів Костянтинівської міської ради»</t>
  </si>
  <si>
    <t>Інші субвенції з місцевого бюджету, в тому числі</t>
  </si>
  <si>
    <t>ІІ. Трансферти із спеціального фонду</t>
  </si>
  <si>
    <t>9800</t>
  </si>
  <si>
    <t>Субвенція з місцевого бюджету державному бюджету на виконання програм соціально-економічного розвитку регіонів</t>
  </si>
  <si>
    <t>3719800</t>
  </si>
  <si>
    <t>37 Міське фінансове управління Дружківської міської ради</t>
  </si>
  <si>
    <t>02.03.2021 №8/6-1</t>
  </si>
  <si>
    <t>розділ 2.3.1 Програми соціального та економічного розвитку міста</t>
  </si>
  <si>
    <t>розділ 2.3.7 Програми соціального та економічного розвитку міста</t>
  </si>
  <si>
    <t>капітальний ремонт колишньої будівлі профілакторію під штаб-казарму № 55/1, військового містечка № 55 за адресою: Донецький г-н, м. Дружківка, вул. Попова 30-34</t>
  </si>
  <si>
    <t>капітальний ремонт колишньої будівлі корпусу під казарму, військового містечка № 55 за адресою: Донецький г-н, м. Дружківка, вул. Попова 30-34</t>
  </si>
  <si>
    <t>проведення капітального ремонту в приміщеннях основної будівлі ДПРЧ-45 ГУ ДСНС України у Донецькій області</t>
  </si>
  <si>
    <t>х</t>
  </si>
  <si>
    <t>Усього за розділами І, ІІ, у тому числі:</t>
  </si>
  <si>
    <t>загальний фонд</t>
  </si>
  <si>
    <t>спеціальний фонд</t>
  </si>
  <si>
    <t>розробка топографічної основи території Дружківської міської територіальної громади</t>
  </si>
  <si>
    <t>0180</t>
  </si>
  <si>
    <t>0717322</t>
  </si>
  <si>
    <t>7322</t>
  </si>
  <si>
    <t>Будівництво медичних установ та закладів</t>
  </si>
  <si>
    <t>розробка проєктно- кошторисної документації по об’єкту «Капітальний ремонт підлоги у загальноосвітній школі І-ІІІ ступенів №1 Дружківської міської ради Донецької області, розташованого за адресою: вул. О. Гончара,111»</t>
  </si>
  <si>
    <t>– розробка проєктно- кошторисної документації по об’єкту «Капітальний ремонт покрівлі в дошкільному навчальному закладі № 35 «ЛЕЛЕКА», розташованому за адресою:  вул. Козацька,84»</t>
  </si>
  <si>
    <t>Субвенція з державного бюджету місцевим бюджетам на реалізацію проектів в рамках Надзвичайної кредитної програми для відновлення України</t>
  </si>
  <si>
    <t>субвенції з державного бюджету місцевим бюджетам на реалізацію проектів в рамках Надзвичайної кредитної програми для відновлення України</t>
  </si>
  <si>
    <t>Додаток 1</t>
  </si>
  <si>
    <t>Доходи  бюджету Дружківської  міської територіальної громади на 2021 рік</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</si>
  <si>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</si>
  <si>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</si>
  <si>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</si>
  <si>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</si>
  <si>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</si>
  <si>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</si>
  <si>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</si>
  <si>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</si>
  <si>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t>
  </si>
  <si>
    <t>Податок на прибуток підприємств та фінансових установ комунальної власності </t>
  </si>
  <si>
    <t>Рентна плата та плата за використання інших природних ресурсів </t>
  </si>
  <si>
    <t>Рентна плата за користування надрами загальнодержавного значення</t>
  </si>
  <si>
    <t>Рентна плата за користування надрами для видобування інших корисних копалин загальнодержавного значення</t>
  </si>
  <si>
    <t>Внутрішні податки на товари та послуги  </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</si>
  <si>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</si>
  <si>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</si>
  <si>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</si>
  <si>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Акцизний податок з реалізації суб`єктами господарювання роздрібної торгівлі підакцизних товарів </t>
  </si>
  <si>
    <t>Місцеві податки та збори, що сплачуються (перераховуються) згідно з Податковим кодексом України</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</si>
  <si>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</si>
  <si>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</si>
  <si>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</si>
  <si>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</si>
  <si>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</si>
  <si>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</si>
  <si>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</si>
  <si>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</si>
  <si>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</si>
  <si>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 </t>
  </si>
  <si>
    <t>Транспортний податок з юридичних осіб </t>
  </si>
  <si>
    <t>Туристичний збір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</si>
  <si>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</si>
  <si>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</si>
  <si>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</si>
  <si>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</si>
  <si>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</si>
  <si>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Інші податки та збори </t>
  </si>
  <si>
    <t>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</si>
  <si>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</si>
  <si>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</si>
  <si>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</si>
  <si>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</si>
  <si>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</si>
  <si>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</si>
  <si>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</si>
  <si>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Інші надходження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</si>
  <si>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</si>
  <si>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</si>
  <si>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</si>
  <si>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</si>
  <si>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</si>
  <si>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</si>
  <si>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</si>
  <si>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</si>
  <si>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</si>
  <si>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</si>
  <si>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</si>
  <si>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</si>
  <si>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</si>
  <si>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</si>
  <si>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</si>
  <si>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</si>
  <si>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</si>
  <si>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</si>
  <si>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що здійснюється відповідно до Закону України `Про оренду державного та комунального майна`</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</si>
  <si>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</si>
  <si>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</si>
  <si>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</si>
  <si>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</si>
  <si>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</si>
  <si>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</si>
  <si>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Усього доходів (без урахування міжбюджетних трансфертів)</t>
  </si>
  <si>
    <t>Базова дотація </t>
  </si>
  <si>
    <t>Освітня субвенція з державного бюджету місцевим бюджетам </t>
  </si>
  <si>
    <t>Субвенція з місцевого бюджету на здійснення переданих видатків у сфері освіти за рахунок коштів освітньої субвенції</t>
  </si>
  <si>
    <t>Разом доходів</t>
  </si>
  <si>
    <t>Доходи  бюджету Дружківської  міської територіальної громади на 2021 рік підготовлено міським фінансовим управлінням Дружківської міської ради</t>
  </si>
  <si>
    <t xml:space="preserve">Начальник  управління                                                                                          </t>
  </si>
  <si>
    <t>0611061</t>
  </si>
  <si>
    <t>1061</t>
  </si>
  <si>
    <t>Код Класифікації доходу бюджету/ код бюджету</t>
  </si>
  <si>
    <t xml:space="preserve"> Трансферти до спеціального фонду бюджету</t>
  </si>
  <si>
    <t>розробка кошторису та виконання робіт по капітальному ремонту в дошкільному навчальному закладі № 1 «Дюймовочка», а саме: на технічне переоснащення системи газопостачання, з заміною комерційного вузла обліку газу на котельні, за адресою: вул. Толстого, 72а</t>
  </si>
  <si>
    <t>капітальний ремонт ліфта в будівлі комунального некомерційного підприємства «Дружківська міська  лікарня №2»</t>
  </si>
  <si>
    <t>розробка проєктно – кошторисної документації  та виконання робіт по об’єкту «Будівництво майданчику для розміщення скейт парку на території Дружківського парку культури та відпочинку (2 етап)</t>
  </si>
  <si>
    <t>капітальний ремонт перехрестя по вулицям О. Кошового – Машинобудівників</t>
  </si>
  <si>
    <t>від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</si>
</sst>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quot;грн.&quot;_-;\-* #,##0&quot;грн.&quot;_-;_-* &quot;-&quot;&quot;грн.&quot;_-;_-@_-"/>
    <numFmt numFmtId="181" formatCode="_-* #,##0_г_р_н_._-;\-* #,##0_г_р_н_._-;_-* &quot;-&quot;_г_р_н_._-;_-@_-"/>
    <numFmt numFmtId="182" formatCode="_-* #,##0.00&quot;грн.&quot;_-;\-* #,##0.00&quot;грн.&quot;_-;_-* &quot;-&quot;??&quot;грн.&quot;_-;_-@_-"/>
    <numFmt numFmtId="183" formatCode="_-* #,##0.00_г_р_н_._-;\-* #,##0.00_г_р_н_._-;_-* &quot;-&quot;??_г_р_н_._-;_-@_-"/>
    <numFmt numFmtId="184" formatCode="0.0"/>
    <numFmt numFmtId="185" formatCode="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00"/>
    <numFmt numFmtId="192" formatCode="0.000000"/>
    <numFmt numFmtId="193" formatCode="0.0000000"/>
    <numFmt numFmtId="194" formatCode="0.00000000"/>
    <numFmt numFmtId="195" formatCode="0.000000000"/>
    <numFmt numFmtId="196" formatCode="0.0000000000"/>
    <numFmt numFmtId="197" formatCode="0.00000000000"/>
    <numFmt numFmtId="198" formatCode="0.000000000000"/>
    <numFmt numFmtId="199" formatCode="0.0000000000000"/>
    <numFmt numFmtId="200" formatCode="0.00000000000000"/>
    <numFmt numFmtId="201" formatCode="0.000000000000000"/>
    <numFmt numFmtId="202" formatCode="0.0000000000000000"/>
    <numFmt numFmtId="203" formatCode="0.00000000000000000"/>
    <numFmt numFmtId="204" formatCode="0.000000000000000000"/>
    <numFmt numFmtId="205" formatCode="0.0000000000000000000"/>
    <numFmt numFmtId="206" formatCode="0.00000000000000000000"/>
    <numFmt numFmtId="207" formatCode="0.000000000000000000000"/>
    <numFmt numFmtId="208" formatCode="0.0000000000000000000000"/>
    <numFmt numFmtId="209" formatCode="#.0#####;&quot;-&quot;#.0#####;"/>
    <numFmt numFmtId="210" formatCode="0.0#####;&quot;-&quot;0.0#####;"/>
    <numFmt numFmtId="211" formatCode="0.0#####;&quot;-&quot;0.0####;"/>
    <numFmt numFmtId="212" formatCode="0.0#####;&quot;-&quot;0.0###;"/>
    <numFmt numFmtId="213" formatCode="0.0#####;&quot;-&quot;0.0##;"/>
    <numFmt numFmtId="214" formatCode="0.0#####;&quot;-&quot;0.0######;"/>
    <numFmt numFmtId="215" formatCode="0.0#####;&quot;-&quot;0.0#######;"/>
    <numFmt numFmtId="216" formatCode="0.0#####;\-0.0#####"/>
    <numFmt numFmtId="217" formatCode="0.0#####;&quot;-&quot;0.0########;"/>
    <numFmt numFmtId="218" formatCode="0.0#####;&quot;-&quot;0.0#########;"/>
    <numFmt numFmtId="219" formatCode="#,##0.0"/>
    <numFmt numFmtId="220" formatCode="_-* #,##0.0_г_р_н_._-;\-* #,##0.0_г_р_н_._-;_-* &quot;-&quot;??_г_р_н_._-;_-@_-"/>
    <numFmt numFmtId="221" formatCode="_-* #,##0_г_р_н_._-;\-* #,##0_г_р_н_._-;_-* &quot;-&quot;??_г_р_н_._-;_-@_-"/>
    <numFmt numFmtId="222" formatCode="_-* #,##0.000_г_р_н_._-;\-* #,##0.000_г_р_н_._-;_-* &quot;-&quot;??_г_р_н_._-;_-@_-"/>
    <numFmt numFmtId="223" formatCode="_-* #,##0.0000_г_р_н_._-;\-* #,##0.0000_г_р_н_._-;_-* &quot;-&quot;??_г_р_н_._-;_-@_-"/>
    <numFmt numFmtId="224" formatCode="_-* #,##0.0\ _₽_-;\-* #,##0.0\ _₽_-;_-* &quot;-&quot;?\ _₽_-;_-@_-"/>
  </numFmts>
  <fonts count="66">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Arial Cyr"/>
      <family val="0"/>
    </font>
    <font>
      <sz val="14"/>
      <name val="Times New Roman"/>
      <family val="1"/>
    </font>
    <font>
      <b/>
      <sz val="14"/>
      <name val="Times New Roman"/>
      <family val="1"/>
    </font>
    <font>
      <sz val="10"/>
      <name val="Times New Roman"/>
      <family val="1"/>
    </font>
    <font>
      <sz val="10"/>
      <name val="Arial"/>
      <family val="2"/>
    </font>
    <font>
      <sz val="10"/>
      <color indexed="8"/>
      <name val="Arial"/>
      <family val="2"/>
    </font>
    <font>
      <sz val="14"/>
      <name val="Arial Cyr"/>
      <family val="0"/>
    </font>
    <font>
      <sz val="12"/>
      <color indexed="8"/>
      <name val="Times New Roman"/>
      <family val="1"/>
    </font>
    <font>
      <b/>
      <sz val="12"/>
      <name val="Times New Roman"/>
      <family val="1"/>
    </font>
    <font>
      <b/>
      <sz val="12"/>
      <color indexed="8"/>
      <name val="Times New Roman"/>
      <family val="1"/>
    </font>
    <font>
      <b/>
      <vertAlign val="superscript"/>
      <sz val="12"/>
      <name val="Times New Roman"/>
      <family val="1"/>
    </font>
    <font>
      <b/>
      <sz val="14"/>
      <name val="Arial Cyr"/>
      <family val="0"/>
    </font>
    <font>
      <u val="single"/>
      <sz val="12"/>
      <name val="Times New Roman"/>
      <family val="1"/>
    </font>
    <font>
      <b/>
      <sz val="10"/>
      <name val="Arial Cyr"/>
      <family val="0"/>
    </font>
    <font>
      <sz val="12"/>
      <name val="Arial Cyr"/>
      <family val="0"/>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4"/>
      <color indexed="8"/>
      <name val="Times New Roman"/>
      <family val="1"/>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rgb="FF000000"/>
      <name val="Times New Roman"/>
      <family val="1"/>
    </font>
    <font>
      <sz val="12"/>
      <color theme="1"/>
      <name val="Times New Roman"/>
      <family val="1"/>
    </font>
    <font>
      <b/>
      <sz val="12"/>
      <color rgb="FF000000"/>
      <name val="Times New Roman"/>
      <family val="1"/>
    </font>
    <font>
      <sz val="10"/>
      <color rgb="FF000000"/>
      <name val="Times New Roman"/>
      <family val="1"/>
    </font>
    <font>
      <sz val="14"/>
      <color rgb="FF000000"/>
      <name val="Times New Roman"/>
      <family val="1"/>
    </font>
    <font>
      <b/>
      <sz val="14"/>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
      <left style="medium"/>
      <right style="medium"/>
      <top style="thin"/>
      <bottom style="thin"/>
    </border>
    <border>
      <left style="thin"/>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8"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9" fillId="0" borderId="0">
      <alignment vertical="top"/>
      <protection/>
    </xf>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1" fillId="0" borderId="0">
      <alignment/>
      <protection/>
    </xf>
    <xf numFmtId="0" fontId="0"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1"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53" fillId="0" borderId="0">
      <alignment/>
      <protection/>
    </xf>
    <xf numFmtId="0" fontId="2"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58" fillId="32" borderId="0" applyNumberFormat="0" applyBorder="0" applyAlignment="0" applyProtection="0"/>
  </cellStyleXfs>
  <cellXfs count="233">
    <xf numFmtId="0" fontId="0" fillId="0" borderId="0" xfId="0" applyAlignment="1">
      <alignment/>
    </xf>
    <xf numFmtId="0" fontId="3" fillId="0" borderId="10" xfId="0" applyFont="1" applyBorder="1" applyAlignment="1">
      <alignment horizontal="center" vertical="center" wrapText="1"/>
    </xf>
    <xf numFmtId="0" fontId="3" fillId="0" borderId="0" xfId="0" applyFont="1" applyAlignment="1">
      <alignment/>
    </xf>
    <xf numFmtId="2" fontId="0" fillId="0" borderId="0" xfId="0" applyNumberFormat="1" applyAlignment="1">
      <alignment/>
    </xf>
    <xf numFmtId="0" fontId="10" fillId="0" borderId="0" xfId="0" applyFont="1" applyAlignment="1">
      <alignment/>
    </xf>
    <xf numFmtId="0" fontId="59" fillId="0" borderId="0" xfId="0" applyFont="1" applyAlignment="1">
      <alignment horizontal="left"/>
    </xf>
    <xf numFmtId="0" fontId="60" fillId="0" borderId="0" xfId="0" applyFont="1" applyAlignment="1">
      <alignment/>
    </xf>
    <xf numFmtId="0" fontId="12" fillId="0" borderId="10" xfId="0" applyFont="1" applyBorder="1" applyAlignment="1">
      <alignment horizontal="center" vertical="center" wrapText="1"/>
    </xf>
    <xf numFmtId="0" fontId="3" fillId="0" borderId="0" xfId="0" applyNumberFormat="1" applyFont="1" applyFill="1" applyAlignment="1" applyProtection="1">
      <alignment horizontal="left" vertical="center"/>
      <protection/>
    </xf>
    <xf numFmtId="0" fontId="59" fillId="0" borderId="10" xfId="81" applyFont="1" applyBorder="1" applyAlignment="1">
      <alignment horizontal="center" vertical="center" wrapText="1"/>
      <protection/>
    </xf>
    <xf numFmtId="0" fontId="11" fillId="0" borderId="0" xfId="77" applyFont="1">
      <alignment/>
      <protection/>
    </xf>
    <xf numFmtId="0" fontId="11" fillId="0" borderId="0" xfId="77" applyFont="1" applyAlignment="1">
      <alignment horizontal="right"/>
      <protection/>
    </xf>
    <xf numFmtId="0" fontId="11" fillId="0" borderId="0" xfId="82" applyFont="1">
      <alignment/>
      <protection/>
    </xf>
    <xf numFmtId="0" fontId="11" fillId="0" borderId="0" xfId="82" applyFont="1" applyAlignment="1">
      <alignment horizontal="right"/>
      <protection/>
    </xf>
    <xf numFmtId="0" fontId="59" fillId="0" borderId="10" xfId="81" applyFont="1" applyBorder="1" applyAlignment="1" quotePrefix="1">
      <alignment horizontal="center" vertical="center" wrapText="1"/>
      <protection/>
    </xf>
    <xf numFmtId="2" fontId="59" fillId="0" borderId="10" xfId="81" applyNumberFormat="1" applyFont="1" applyBorder="1" applyAlignment="1">
      <alignment horizontal="center" vertical="center" wrapText="1"/>
      <protection/>
    </xf>
    <xf numFmtId="2" fontId="59" fillId="0" borderId="10" xfId="81" applyNumberFormat="1" applyFont="1" applyBorder="1" applyAlignment="1" quotePrefix="1">
      <alignment horizontal="center" vertical="center" wrapText="1"/>
      <protection/>
    </xf>
    <xf numFmtId="0" fontId="59" fillId="33" borderId="10" xfId="81" applyFont="1" applyFill="1" applyBorder="1" applyAlignment="1">
      <alignment horizontal="center" vertical="center" wrapText="1"/>
      <protection/>
    </xf>
    <xf numFmtId="0" fontId="59" fillId="33" borderId="10" xfId="81" applyFont="1" applyFill="1" applyBorder="1" applyAlignment="1" quotePrefix="1">
      <alignment horizontal="center" vertical="center" wrapText="1"/>
      <protection/>
    </xf>
    <xf numFmtId="0" fontId="3" fillId="0" borderId="0" xfId="0" applyNumberFormat="1" applyFont="1" applyFill="1" applyAlignment="1" applyProtection="1">
      <alignment/>
      <protection/>
    </xf>
    <xf numFmtId="0" fontId="3"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12" fillId="0" borderId="0" xfId="0" applyNumberFormat="1" applyFont="1" applyFill="1" applyBorder="1" applyAlignment="1" applyProtection="1">
      <alignment vertical="top" wrapText="1"/>
      <protection/>
    </xf>
    <xf numFmtId="0" fontId="3" fillId="0" borderId="0" xfId="0" applyFont="1" applyAlignment="1">
      <alignment/>
    </xf>
    <xf numFmtId="0" fontId="3" fillId="0" borderId="0" xfId="0" applyFont="1" applyFill="1" applyBorder="1" applyAlignment="1">
      <alignment horizontal="center"/>
    </xf>
    <xf numFmtId="0" fontId="3" fillId="0" borderId="11" xfId="0" applyFont="1" applyFill="1" applyBorder="1" applyAlignment="1">
      <alignment horizontal="center"/>
    </xf>
    <xf numFmtId="0" fontId="12" fillId="0" borderId="10" xfId="0" applyNumberFormat="1" applyFont="1" applyFill="1" applyBorder="1" applyAlignment="1" applyProtection="1">
      <alignment horizontal="center" vertical="center" wrapText="1"/>
      <protection/>
    </xf>
    <xf numFmtId="0" fontId="3" fillId="0" borderId="0" xfId="0" applyFont="1" applyAlignment="1">
      <alignment horizontal="center" vertical="center"/>
    </xf>
    <xf numFmtId="183" fontId="12" fillId="0" borderId="10" xfId="97" applyFont="1" applyBorder="1" applyAlignment="1">
      <alignment horizontal="center" vertical="center" wrapText="1"/>
    </xf>
    <xf numFmtId="49" fontId="59" fillId="0" borderId="12" xfId="81" applyNumberFormat="1" applyFont="1" applyBorder="1" applyAlignment="1">
      <alignment horizontal="center" vertical="center" wrapText="1"/>
      <protection/>
    </xf>
    <xf numFmtId="0" fontId="3" fillId="0" borderId="0" xfId="0" applyFont="1" applyAlignment="1">
      <alignment horizontal="left" vertical="center"/>
    </xf>
    <xf numFmtId="0" fontId="15" fillId="0" borderId="0" xfId="0" applyFont="1" applyAlignment="1">
      <alignment/>
    </xf>
    <xf numFmtId="183" fontId="12" fillId="0" borderId="10" xfId="95" applyFont="1" applyBorder="1" applyAlignment="1">
      <alignment horizontal="center" vertical="center" wrapText="1"/>
    </xf>
    <xf numFmtId="183" fontId="3" fillId="0" borderId="10" xfId="95" applyFont="1" applyBorder="1" applyAlignment="1">
      <alignment horizontal="center" vertical="center" wrapText="1"/>
    </xf>
    <xf numFmtId="0" fontId="59" fillId="0" borderId="13" xfId="81" applyFont="1" applyBorder="1" applyAlignment="1">
      <alignment horizontal="center" vertical="center" wrapText="1"/>
      <protection/>
    </xf>
    <xf numFmtId="2" fontId="59" fillId="0" borderId="13" xfId="81" applyNumberFormat="1" applyFont="1" applyBorder="1" applyAlignment="1" quotePrefix="1">
      <alignment horizontal="center" vertical="center" wrapText="1"/>
      <protection/>
    </xf>
    <xf numFmtId="0" fontId="0" fillId="34" borderId="0" xfId="0" applyFill="1" applyAlignment="1">
      <alignment/>
    </xf>
    <xf numFmtId="0" fontId="59" fillId="33" borderId="10" xfId="81" applyFont="1" applyFill="1" applyBorder="1" applyAlignment="1">
      <alignment horizontal="center" vertical="center"/>
      <protection/>
    </xf>
    <xf numFmtId="0" fontId="3" fillId="34" borderId="10" xfId="0" applyFont="1" applyFill="1" applyBorder="1" applyAlignment="1">
      <alignment horizontal="center" vertical="center" wrapText="1"/>
    </xf>
    <xf numFmtId="0" fontId="5" fillId="34" borderId="0" xfId="0" applyFont="1" applyFill="1" applyAlignment="1">
      <alignment/>
    </xf>
    <xf numFmtId="0" fontId="6" fillId="34" borderId="0" xfId="0" applyFont="1" applyFill="1" applyAlignment="1">
      <alignment/>
    </xf>
    <xf numFmtId="0" fontId="61" fillId="0" borderId="10" xfId="81" applyFont="1" applyBorder="1" applyAlignment="1">
      <alignment horizontal="center" vertical="center" wrapText="1"/>
      <protection/>
    </xf>
    <xf numFmtId="0" fontId="61" fillId="33" borderId="10" xfId="81" applyFont="1" applyFill="1" applyBorder="1" applyAlignment="1">
      <alignment horizontal="center" vertical="center" wrapText="1"/>
      <protection/>
    </xf>
    <xf numFmtId="0" fontId="13" fillId="0" borderId="0" xfId="77" applyFont="1" applyAlignment="1">
      <alignment horizontal="center"/>
      <protection/>
    </xf>
    <xf numFmtId="0" fontId="11" fillId="0" borderId="0" xfId="77" applyFont="1" applyAlignment="1">
      <alignment horizontal="center"/>
      <protection/>
    </xf>
    <xf numFmtId="0" fontId="11" fillId="0" borderId="0" xfId="82" applyFont="1" applyAlignment="1">
      <alignment horizontal="center"/>
      <protection/>
    </xf>
    <xf numFmtId="0" fontId="61" fillId="0" borderId="10" xfId="81" applyFont="1" applyBorder="1" applyAlignment="1" quotePrefix="1">
      <alignment horizontal="center" vertical="center" wrapText="1"/>
      <protection/>
    </xf>
    <xf numFmtId="4" fontId="59" fillId="33" borderId="10" xfId="81" applyNumberFormat="1" applyFont="1" applyFill="1" applyBorder="1" applyAlignment="1">
      <alignment horizontal="center" vertical="center"/>
      <protection/>
    </xf>
    <xf numFmtId="4" fontId="61" fillId="33" borderId="10" xfId="81" applyNumberFormat="1" applyFont="1" applyFill="1" applyBorder="1" applyAlignment="1">
      <alignment horizontal="center" vertical="center"/>
      <protection/>
    </xf>
    <xf numFmtId="4" fontId="61" fillId="0" borderId="10" xfId="81" applyNumberFormat="1" applyFont="1" applyBorder="1" applyAlignment="1">
      <alignment horizontal="center" vertical="center"/>
      <protection/>
    </xf>
    <xf numFmtId="4" fontId="59" fillId="0" borderId="10" xfId="81" applyNumberFormat="1" applyFont="1" applyBorder="1" applyAlignment="1">
      <alignment horizontal="center" vertical="center" wrapText="1"/>
      <protection/>
    </xf>
    <xf numFmtId="4" fontId="61" fillId="0" borderId="10" xfId="81" applyNumberFormat="1" applyFont="1" applyBorder="1" applyAlignment="1" quotePrefix="1">
      <alignment horizontal="center" vertical="center" wrapText="1"/>
      <protection/>
    </xf>
    <xf numFmtId="4" fontId="59" fillId="33" borderId="10" xfId="81" applyNumberFormat="1" applyFont="1" applyFill="1" applyBorder="1" applyAlignment="1">
      <alignment horizontal="center" vertical="center" wrapText="1"/>
      <protection/>
    </xf>
    <xf numFmtId="4" fontId="59" fillId="0" borderId="10" xfId="81" applyNumberFormat="1" applyFont="1" applyBorder="1" applyAlignment="1" quotePrefix="1">
      <alignment horizontal="center" vertical="center" wrapText="1"/>
      <protection/>
    </xf>
    <xf numFmtId="4" fontId="59" fillId="33" borderId="10" xfId="81" applyNumberFormat="1" applyFont="1" applyFill="1" applyBorder="1" applyAlignment="1" quotePrefix="1">
      <alignment horizontal="center" vertical="center" wrapText="1"/>
      <protection/>
    </xf>
    <xf numFmtId="0" fontId="62" fillId="0" borderId="10" xfId="0" applyFont="1" applyBorder="1" applyAlignment="1">
      <alignment horizontal="center" vertical="center" wrapText="1"/>
    </xf>
    <xf numFmtId="183" fontId="3" fillId="34" borderId="10" xfId="97" applyFont="1" applyFill="1" applyBorder="1" applyAlignment="1">
      <alignment horizontal="center" vertical="center" wrapText="1"/>
    </xf>
    <xf numFmtId="0" fontId="12" fillId="0" borderId="0" xfId="0" applyFont="1" applyAlignment="1">
      <alignment horizontal="center" vertical="center" wrapText="1"/>
    </xf>
    <xf numFmtId="0" fontId="10" fillId="0" borderId="10" xfId="0" applyFont="1" applyBorder="1" applyAlignment="1">
      <alignment horizontal="center"/>
    </xf>
    <xf numFmtId="0" fontId="63" fillId="0" borderId="0" xfId="0" applyFont="1" applyAlignment="1">
      <alignment horizontal="justify" vertical="center"/>
    </xf>
    <xf numFmtId="0" fontId="61" fillId="0" borderId="0" xfId="0" applyFont="1" applyAlignment="1">
      <alignment horizontal="left"/>
    </xf>
    <xf numFmtId="49" fontId="16" fillId="0" borderId="0" xfId="0" applyNumberFormat="1" applyFont="1" applyAlignment="1">
      <alignment horizontal="center" vertical="center"/>
    </xf>
    <xf numFmtId="49" fontId="3" fillId="34" borderId="0" xfId="0" applyNumberFormat="1" applyFont="1" applyFill="1" applyAlignment="1">
      <alignment/>
    </xf>
    <xf numFmtId="0" fontId="3" fillId="34" borderId="0" xfId="0" applyFont="1" applyFill="1" applyAlignment="1">
      <alignment/>
    </xf>
    <xf numFmtId="0" fontId="0" fillId="34" borderId="0" xfId="0" applyFont="1" applyFill="1" applyAlignment="1">
      <alignment/>
    </xf>
    <xf numFmtId="0" fontId="12" fillId="34" borderId="0" xfId="0" applyFont="1" applyFill="1" applyAlignment="1">
      <alignment/>
    </xf>
    <xf numFmtId="0" fontId="3" fillId="34" borderId="0" xfId="0" applyNumberFormat="1" applyFont="1" applyFill="1" applyAlignment="1" applyProtection="1">
      <alignment horizontal="center" vertical="center"/>
      <protection/>
    </xf>
    <xf numFmtId="0" fontId="7" fillId="34" borderId="0" xfId="0" applyFont="1" applyFill="1" applyAlignment="1">
      <alignment/>
    </xf>
    <xf numFmtId="49" fontId="16" fillId="34" borderId="0" xfId="0" applyNumberFormat="1" applyFont="1" applyFill="1" applyAlignment="1">
      <alignment horizontal="center" vertical="center"/>
    </xf>
    <xf numFmtId="0" fontId="12" fillId="34" borderId="0" xfId="0" applyFont="1" applyFill="1" applyAlignment="1">
      <alignment horizontal="center" wrapText="1"/>
    </xf>
    <xf numFmtId="49" fontId="63" fillId="34" borderId="0" xfId="0" applyNumberFormat="1" applyFont="1" applyFill="1" applyAlignment="1">
      <alignment horizontal="justify" vertical="center"/>
    </xf>
    <xf numFmtId="210" fontId="3" fillId="34" borderId="10" xfId="0" applyNumberFormat="1" applyFont="1" applyFill="1" applyBorder="1" applyAlignment="1">
      <alignment horizontal="center" vertical="center" wrapText="1"/>
    </xf>
    <xf numFmtId="0" fontId="3" fillId="34" borderId="10" xfId="0" applyNumberFormat="1" applyFont="1" applyFill="1" applyBorder="1" applyAlignment="1">
      <alignment horizontal="center" vertical="center"/>
    </xf>
    <xf numFmtId="2" fontId="6" fillId="34" borderId="0" xfId="0" applyNumberFormat="1" applyFont="1" applyFill="1" applyAlignment="1">
      <alignment/>
    </xf>
    <xf numFmtId="2" fontId="5" fillId="34" borderId="0" xfId="0" applyNumberFormat="1" applyFont="1" applyFill="1" applyAlignment="1">
      <alignment/>
    </xf>
    <xf numFmtId="0" fontId="61" fillId="34" borderId="10" xfId="81" applyFont="1" applyFill="1" applyBorder="1" applyAlignment="1">
      <alignment horizontal="center" vertical="center" wrapText="1"/>
      <protection/>
    </xf>
    <xf numFmtId="49" fontId="0" fillId="34" borderId="0" xfId="0" applyNumberFormat="1" applyFont="1" applyFill="1" applyAlignment="1">
      <alignment/>
    </xf>
    <xf numFmtId="0" fontId="12" fillId="34" borderId="0" xfId="0" applyFont="1" applyFill="1" applyAlignment="1">
      <alignment horizontal="center" wrapText="1"/>
    </xf>
    <xf numFmtId="0" fontId="0" fillId="0" borderId="0" xfId="0" applyAlignment="1">
      <alignment horizontal="center" vertical="center"/>
    </xf>
    <xf numFmtId="0" fontId="12" fillId="34" borderId="0" xfId="0" applyFont="1" applyFill="1" applyAlignment="1">
      <alignment horizontal="center" vertical="center" wrapText="1"/>
    </xf>
    <xf numFmtId="0" fontId="3" fillId="34" borderId="0" xfId="0" applyFont="1" applyFill="1" applyAlignment="1">
      <alignment horizontal="center" vertical="center" wrapText="1"/>
    </xf>
    <xf numFmtId="49" fontId="64" fillId="34" borderId="11" xfId="0" applyNumberFormat="1" applyFont="1" applyFill="1" applyBorder="1" applyAlignment="1">
      <alignment horizontal="center" vertical="center"/>
    </xf>
    <xf numFmtId="0" fontId="12" fillId="34" borderId="0" xfId="0" applyFont="1" applyFill="1" applyAlignment="1">
      <alignment wrapText="1"/>
    </xf>
    <xf numFmtId="43" fontId="5" fillId="34" borderId="0" xfId="0" applyNumberFormat="1" applyFont="1" applyFill="1" applyAlignment="1">
      <alignment/>
    </xf>
    <xf numFmtId="49" fontId="3" fillId="34" borderId="10" xfId="97" applyNumberFormat="1" applyFont="1" applyFill="1" applyBorder="1" applyAlignment="1">
      <alignment horizontal="center" vertical="center" wrapText="1"/>
    </xf>
    <xf numFmtId="0" fontId="3" fillId="0" borderId="14" xfId="0" applyFont="1" applyBorder="1" applyAlignment="1">
      <alignment horizontal="center" vertical="center" wrapText="1"/>
    </xf>
    <xf numFmtId="183" fontId="3" fillId="0" borderId="10" xfId="97" applyFont="1" applyBorder="1" applyAlignment="1">
      <alignment horizontal="center" vertical="center" wrapText="1"/>
    </xf>
    <xf numFmtId="0" fontId="0" fillId="0" borderId="0" xfId="0" applyFont="1" applyAlignment="1">
      <alignment/>
    </xf>
    <xf numFmtId="183" fontId="12" fillId="34" borderId="10" xfId="97" applyFont="1" applyFill="1" applyBorder="1" applyAlignment="1">
      <alignment horizontal="center" vertical="center" wrapText="1"/>
    </xf>
    <xf numFmtId="0" fontId="17" fillId="0" borderId="0" xfId="0" applyFont="1" applyAlignment="1">
      <alignment/>
    </xf>
    <xf numFmtId="49" fontId="12" fillId="34" borderId="10" xfId="97" applyNumberFormat="1" applyFont="1" applyFill="1" applyBorder="1" applyAlignment="1">
      <alignment horizontal="center" vertical="center" wrapText="1"/>
    </xf>
    <xf numFmtId="0" fontId="59" fillId="34" borderId="10" xfId="81" applyFont="1" applyFill="1" applyBorder="1" applyAlignment="1" quotePrefix="1">
      <alignment horizontal="center" vertical="center" wrapText="1"/>
      <protection/>
    </xf>
    <xf numFmtId="4" fontId="59" fillId="34" borderId="10" xfId="81" applyNumberFormat="1" applyFont="1" applyFill="1" applyBorder="1" applyAlignment="1" quotePrefix="1">
      <alignment horizontal="center" vertical="center" wrapText="1"/>
      <protection/>
    </xf>
    <xf numFmtId="0" fontId="3" fillId="34" borderId="10" xfId="0" applyFont="1" applyFill="1" applyBorder="1" applyAlignment="1">
      <alignment horizontal="center" vertical="center"/>
    </xf>
    <xf numFmtId="0" fontId="5" fillId="0" borderId="0" xfId="0" applyFont="1" applyAlignment="1">
      <alignment/>
    </xf>
    <xf numFmtId="209" fontId="3" fillId="0" borderId="0" xfId="0" applyNumberFormat="1" applyFont="1" applyAlignment="1">
      <alignment horizontal="left"/>
    </xf>
    <xf numFmtId="0" fontId="3" fillId="0" borderId="0" xfId="0" applyFont="1" applyBorder="1" applyAlignment="1">
      <alignment/>
    </xf>
    <xf numFmtId="0" fontId="13" fillId="0" borderId="0" xfId="0" applyFont="1" applyAlignment="1">
      <alignment horizontal="center" wrapText="1"/>
    </xf>
    <xf numFmtId="0" fontId="12" fillId="0" borderId="0" xfId="0" applyFont="1" applyAlignment="1">
      <alignment horizontal="center" wrapText="1"/>
    </xf>
    <xf numFmtId="0" fontId="60" fillId="0" borderId="0" xfId="0" applyFont="1" applyAlignment="1">
      <alignment horizontal="justify" vertical="center"/>
    </xf>
    <xf numFmtId="0" fontId="3" fillId="0" borderId="15" xfId="0" applyFont="1" applyBorder="1" applyAlignment="1">
      <alignment horizontal="center" vertical="center" wrapText="1"/>
    </xf>
    <xf numFmtId="0" fontId="6" fillId="0" borderId="0" xfId="0" applyFont="1" applyAlignment="1">
      <alignment/>
    </xf>
    <xf numFmtId="0" fontId="3" fillId="0" borderId="0" xfId="0" applyFont="1" applyBorder="1" applyAlignment="1">
      <alignment horizontal="center" vertical="center" wrapText="1"/>
    </xf>
    <xf numFmtId="0" fontId="61" fillId="34" borderId="10" xfId="81" applyFont="1" applyFill="1" applyBorder="1" applyAlignment="1" quotePrefix="1">
      <alignment horizontal="center" vertical="center" wrapText="1"/>
      <protection/>
    </xf>
    <xf numFmtId="2" fontId="61" fillId="34" borderId="10" xfId="81" applyNumberFormat="1" applyFont="1" applyFill="1" applyBorder="1" applyAlignment="1" quotePrefix="1">
      <alignment horizontal="center" vertical="center" wrapText="1"/>
      <protection/>
    </xf>
    <xf numFmtId="184" fontId="3" fillId="34" borderId="10" xfId="0" applyNumberFormat="1" applyFont="1" applyFill="1" applyBorder="1" applyAlignment="1">
      <alignment horizontal="center" vertical="center" wrapText="1"/>
    </xf>
    <xf numFmtId="220" fontId="3" fillId="34" borderId="10" xfId="97" applyNumberFormat="1" applyFont="1" applyFill="1" applyBorder="1" applyAlignment="1">
      <alignment horizontal="center" vertical="center" wrapText="1"/>
    </xf>
    <xf numFmtId="0" fontId="12" fillId="34" borderId="10" xfId="0" applyFont="1" applyFill="1" applyBorder="1" applyAlignment="1">
      <alignment horizontal="center" vertical="center"/>
    </xf>
    <xf numFmtId="49" fontId="12" fillId="34" borderId="10" xfId="0" applyNumberFormat="1" applyFont="1" applyFill="1" applyBorder="1" applyAlignment="1">
      <alignment horizontal="center" vertical="center" wrapText="1"/>
    </xf>
    <xf numFmtId="0" fontId="12" fillId="34" borderId="10" xfId="0" applyFont="1" applyFill="1" applyBorder="1" applyAlignment="1">
      <alignment horizontal="center" vertical="center" wrapText="1"/>
    </xf>
    <xf numFmtId="184" fontId="12" fillId="34" borderId="10" xfId="0" applyNumberFormat="1" applyFont="1" applyFill="1" applyBorder="1" applyAlignment="1">
      <alignment horizontal="center" vertical="center" wrapText="1"/>
    </xf>
    <xf numFmtId="220" fontId="12" fillId="34" borderId="10" xfId="97" applyNumberFormat="1" applyFont="1" applyFill="1" applyBorder="1" applyAlignment="1">
      <alignment horizontal="center" vertical="center" wrapText="1"/>
    </xf>
    <xf numFmtId="0" fontId="61" fillId="34" borderId="10" xfId="81" applyNumberFormat="1" applyFont="1" applyFill="1" applyBorder="1" applyAlignment="1" quotePrefix="1">
      <alignment horizontal="center" vertical="center" wrapText="1"/>
      <protection/>
    </xf>
    <xf numFmtId="49" fontId="61" fillId="34" borderId="10" xfId="81" applyNumberFormat="1" applyFont="1" applyFill="1" applyBorder="1" applyAlignment="1" quotePrefix="1">
      <alignment horizontal="center" vertical="center" wrapText="1"/>
      <protection/>
    </xf>
    <xf numFmtId="0" fontId="12" fillId="0" borderId="0" xfId="0" applyFont="1" applyBorder="1" applyAlignment="1">
      <alignment horizontal="center" vertical="center" wrapText="1"/>
    </xf>
    <xf numFmtId="184" fontId="12" fillId="0" borderId="0" xfId="0" applyNumberFormat="1" applyFont="1" applyBorder="1" applyAlignment="1">
      <alignment horizontal="center" vertical="center" wrapText="1"/>
    </xf>
    <xf numFmtId="0" fontId="61" fillId="0" borderId="0" xfId="81" applyFont="1" applyAlignment="1">
      <alignment horizontal="left"/>
      <protection/>
    </xf>
    <xf numFmtId="43" fontId="3" fillId="0" borderId="0" xfId="0" applyNumberFormat="1" applyFont="1" applyBorder="1" applyAlignment="1">
      <alignment/>
    </xf>
    <xf numFmtId="2" fontId="3" fillId="0" borderId="0" xfId="0" applyNumberFormat="1" applyFont="1" applyBorder="1" applyAlignment="1">
      <alignment/>
    </xf>
    <xf numFmtId="0" fontId="5" fillId="0" borderId="0" xfId="0" applyFont="1" applyBorder="1" applyAlignment="1">
      <alignment/>
    </xf>
    <xf numFmtId="49" fontId="61" fillId="34" borderId="0" xfId="81" applyNumberFormat="1" applyFont="1" applyFill="1" applyBorder="1" applyAlignment="1">
      <alignment horizontal="center" vertical="center"/>
      <protection/>
    </xf>
    <xf numFmtId="0" fontId="61" fillId="34" borderId="0" xfId="81" applyFont="1" applyFill="1" applyBorder="1" applyAlignment="1">
      <alignment horizontal="center" vertical="center" wrapText="1"/>
      <protection/>
    </xf>
    <xf numFmtId="220" fontId="61" fillId="34" borderId="0" xfId="95" applyNumberFormat="1" applyFont="1" applyFill="1" applyBorder="1" applyAlignment="1">
      <alignment horizontal="center" vertical="center"/>
    </xf>
    <xf numFmtId="49" fontId="61" fillId="34" borderId="10" xfId="81" applyNumberFormat="1" applyFont="1" applyFill="1" applyBorder="1" applyAlignment="1">
      <alignment horizontal="center" vertical="center" wrapText="1"/>
      <protection/>
    </xf>
    <xf numFmtId="220" fontId="61" fillId="34" borderId="10" xfId="95" applyNumberFormat="1" applyFont="1" applyFill="1" applyBorder="1" applyAlignment="1">
      <alignment horizontal="center" vertical="center" wrapText="1"/>
    </xf>
    <xf numFmtId="0" fontId="59" fillId="34" borderId="0" xfId="81" applyFont="1" applyFill="1" applyBorder="1" applyAlignment="1">
      <alignment horizontal="center" vertical="center" wrapText="1"/>
      <protection/>
    </xf>
    <xf numFmtId="2" fontId="59" fillId="34" borderId="10" xfId="81" applyNumberFormat="1" applyFont="1" applyFill="1" applyBorder="1" applyAlignment="1" quotePrefix="1">
      <alignment horizontal="center" vertical="center" wrapText="1"/>
      <protection/>
    </xf>
    <xf numFmtId="49" fontId="3" fillId="0" borderId="10" xfId="95" applyNumberFormat="1" applyFont="1" applyBorder="1" applyAlignment="1">
      <alignment horizontal="center" vertical="center" wrapText="1"/>
    </xf>
    <xf numFmtId="49" fontId="3" fillId="0" borderId="10" xfId="97" applyNumberFormat="1" applyFont="1" applyBorder="1" applyAlignment="1">
      <alignment horizontal="center" vertical="center" wrapText="1"/>
    </xf>
    <xf numFmtId="0" fontId="61" fillId="34" borderId="10" xfId="81" applyNumberFormat="1" applyFont="1" applyFill="1" applyBorder="1" applyAlignment="1">
      <alignment horizontal="center" vertical="center"/>
      <protection/>
    </xf>
    <xf numFmtId="0" fontId="59" fillId="34" borderId="10" xfId="81" applyNumberFormat="1" applyFont="1" applyFill="1" applyBorder="1" applyAlignment="1">
      <alignment horizontal="center" vertical="center"/>
      <protection/>
    </xf>
    <xf numFmtId="0" fontId="61" fillId="34" borderId="10" xfId="81" applyNumberFormat="1" applyFont="1" applyFill="1" applyBorder="1" applyAlignment="1">
      <alignment horizontal="center" vertical="center" wrapText="1"/>
      <protection/>
    </xf>
    <xf numFmtId="0" fontId="61" fillId="34" borderId="10" xfId="95" applyNumberFormat="1" applyFont="1" applyFill="1" applyBorder="1" applyAlignment="1">
      <alignment horizontal="center" vertical="center"/>
    </xf>
    <xf numFmtId="0" fontId="59" fillId="34" borderId="10" xfId="81" applyNumberFormat="1" applyFont="1" applyFill="1" applyBorder="1" applyAlignment="1">
      <alignment horizontal="center" vertical="center" wrapText="1"/>
      <protection/>
    </xf>
    <xf numFmtId="0" fontId="3" fillId="34" borderId="10" xfId="0" applyNumberFormat="1" applyFont="1" applyFill="1" applyBorder="1" applyAlignment="1">
      <alignment horizontal="center" vertical="center" wrapText="1"/>
    </xf>
    <xf numFmtId="183" fontId="61" fillId="34" borderId="10" xfId="95" applyFont="1" applyFill="1" applyBorder="1" applyAlignment="1">
      <alignment horizontal="center" vertical="center"/>
    </xf>
    <xf numFmtId="183" fontId="3" fillId="34" borderId="10" xfId="95" applyFont="1" applyFill="1" applyBorder="1" applyAlignment="1">
      <alignment horizontal="center" vertical="center" wrapText="1"/>
    </xf>
    <xf numFmtId="183" fontId="3" fillId="34" borderId="10" xfId="95" applyNumberFormat="1" applyFont="1" applyFill="1" applyBorder="1" applyAlignment="1">
      <alignment horizontal="center" vertical="center"/>
    </xf>
    <xf numFmtId="183" fontId="61" fillId="34" borderId="10" xfId="95" applyNumberFormat="1" applyFont="1" applyFill="1" applyBorder="1" applyAlignment="1">
      <alignment horizontal="center" vertical="center"/>
    </xf>
    <xf numFmtId="183" fontId="3" fillId="34" borderId="10" xfId="95" applyNumberFormat="1" applyFont="1" applyFill="1" applyBorder="1" applyAlignment="1">
      <alignment horizontal="center" vertical="center" wrapText="1"/>
    </xf>
    <xf numFmtId="183" fontId="59" fillId="34" borderId="10" xfId="95" applyFont="1" applyFill="1" applyBorder="1" applyAlignment="1">
      <alignment horizontal="center" vertical="center"/>
    </xf>
    <xf numFmtId="0" fontId="61" fillId="33" borderId="10" xfId="81" applyFont="1" applyFill="1" applyBorder="1" applyAlignment="1">
      <alignment horizontal="center" vertical="center" wrapText="1"/>
      <protection/>
    </xf>
    <xf numFmtId="0" fontId="61" fillId="0" borderId="10" xfId="81" applyFont="1" applyBorder="1" applyAlignment="1">
      <alignment horizontal="center" vertical="center" wrapText="1"/>
      <protection/>
    </xf>
    <xf numFmtId="0" fontId="59" fillId="0" borderId="10" xfId="81" applyFont="1" applyBorder="1" applyAlignment="1">
      <alignment horizontal="center" vertical="center"/>
      <protection/>
    </xf>
    <xf numFmtId="0" fontId="61" fillId="0" borderId="10" xfId="81" applyFont="1" applyBorder="1" applyAlignment="1">
      <alignment horizontal="center" vertical="center"/>
      <protection/>
    </xf>
    <xf numFmtId="0" fontId="3" fillId="0" borderId="0" xfId="0" applyFont="1" applyAlignment="1">
      <alignment horizontal="left" vertical="center" wrapText="1"/>
    </xf>
    <xf numFmtId="0" fontId="59" fillId="0" borderId="0" xfId="0" applyFont="1" applyAlignment="1">
      <alignment horizontal="center" vertical="center"/>
    </xf>
    <xf numFmtId="0" fontId="18" fillId="0" borderId="0" xfId="0" applyFont="1" applyAlignment="1">
      <alignment/>
    </xf>
    <xf numFmtId="0" fontId="60" fillId="0" borderId="0" xfId="0" applyFont="1" applyAlignment="1">
      <alignment horizontal="left" vertical="center"/>
    </xf>
    <xf numFmtId="0" fontId="59" fillId="34" borderId="0" xfId="81" applyFont="1" applyFill="1" applyBorder="1" applyAlignment="1">
      <alignment horizontal="center" vertical="center"/>
      <protection/>
    </xf>
    <xf numFmtId="4" fontId="59" fillId="34" borderId="0" xfId="81" applyNumberFormat="1" applyFont="1" applyFill="1" applyBorder="1" applyAlignment="1">
      <alignment horizontal="center" vertical="center"/>
      <protection/>
    </xf>
    <xf numFmtId="0" fontId="18" fillId="34" borderId="10" xfId="0" applyNumberFormat="1" applyFont="1" applyFill="1" applyBorder="1" applyAlignment="1">
      <alignment horizontal="center" vertical="center"/>
    </xf>
    <xf numFmtId="0" fontId="18" fillId="34" borderId="0" xfId="0" applyNumberFormat="1" applyFont="1" applyFill="1" applyBorder="1" applyAlignment="1">
      <alignment horizontal="center" vertical="center"/>
    </xf>
    <xf numFmtId="0" fontId="18" fillId="34" borderId="10" xfId="0" applyFont="1" applyFill="1" applyBorder="1" applyAlignment="1">
      <alignment horizontal="center" vertical="center" wrapText="1"/>
    </xf>
    <xf numFmtId="0" fontId="18" fillId="34" borderId="10" xfId="0" applyFont="1" applyFill="1" applyBorder="1" applyAlignment="1">
      <alignment horizontal="center" vertical="center"/>
    </xf>
    <xf numFmtId="0" fontId="18" fillId="34" borderId="0" xfId="0" applyFont="1" applyFill="1" applyAlignment="1">
      <alignment horizontal="center" vertical="center"/>
    </xf>
    <xf numFmtId="49" fontId="3" fillId="34" borderId="0" xfId="0" applyNumberFormat="1" applyFont="1" applyFill="1" applyAlignment="1">
      <alignment horizontal="center" vertical="center"/>
    </xf>
    <xf numFmtId="0" fontId="3" fillId="34" borderId="0" xfId="0" applyFont="1" applyFill="1" applyAlignment="1">
      <alignment horizontal="center" vertical="center"/>
    </xf>
    <xf numFmtId="0" fontId="61" fillId="34" borderId="0" xfId="0" applyFont="1" applyFill="1" applyAlignment="1">
      <alignment horizontal="center" vertical="center"/>
    </xf>
    <xf numFmtId="49" fontId="60" fillId="34" borderId="0" xfId="0" applyNumberFormat="1" applyFont="1" applyFill="1" applyAlignment="1">
      <alignment horizontal="center" vertical="center"/>
    </xf>
    <xf numFmtId="49" fontId="61" fillId="0" borderId="10" xfId="81" applyNumberFormat="1" applyFont="1" applyFill="1" applyBorder="1" applyAlignment="1" quotePrefix="1">
      <alignment horizontal="center" vertical="center" wrapText="1"/>
      <protection/>
    </xf>
    <xf numFmtId="0" fontId="61" fillId="0" borderId="10" xfId="81" applyFont="1" applyBorder="1" applyAlignment="1">
      <alignment horizontal="center" vertical="center" wrapText="1"/>
      <protection/>
    </xf>
    <xf numFmtId="0" fontId="59" fillId="0" borderId="10" xfId="81" applyFont="1" applyBorder="1" applyAlignment="1">
      <alignment horizontal="center" vertical="center"/>
      <protection/>
    </xf>
    <xf numFmtId="0" fontId="61" fillId="0" borderId="10" xfId="81" applyFont="1" applyBorder="1" applyAlignment="1">
      <alignment horizontal="center" vertical="center"/>
      <protection/>
    </xf>
    <xf numFmtId="4" fontId="59" fillId="33" borderId="10" xfId="81" applyNumberFormat="1" applyFont="1" applyFill="1" applyBorder="1" applyAlignment="1">
      <alignment vertical="center"/>
      <protection/>
    </xf>
    <xf numFmtId="4" fontId="59" fillId="0" borderId="10" xfId="81" applyNumberFormat="1" applyFont="1" applyBorder="1" applyAlignment="1">
      <alignment vertical="center"/>
      <protection/>
    </xf>
    <xf numFmtId="4" fontId="61" fillId="33" borderId="10" xfId="81" applyNumberFormat="1" applyFont="1" applyFill="1" applyBorder="1" applyAlignment="1">
      <alignment vertical="center"/>
      <protection/>
    </xf>
    <xf numFmtId="4" fontId="61" fillId="0" borderId="10" xfId="81" applyNumberFormat="1" applyFont="1" applyBorder="1" applyAlignment="1">
      <alignment vertical="center"/>
      <protection/>
    </xf>
    <xf numFmtId="4" fontId="59" fillId="33" borderId="10" xfId="81" applyNumberFormat="1" applyFont="1" applyFill="1" applyBorder="1" applyAlignment="1">
      <alignment vertical="center" wrapText="1"/>
      <protection/>
    </xf>
    <xf numFmtId="4" fontId="59" fillId="0" borderId="10" xfId="81" applyNumberFormat="1" applyFont="1" applyBorder="1" applyAlignment="1">
      <alignment vertical="center" wrapText="1"/>
      <protection/>
    </xf>
    <xf numFmtId="4" fontId="61" fillId="33" borderId="10" xfId="81" applyNumberFormat="1" applyFont="1" applyFill="1" applyBorder="1" applyAlignment="1">
      <alignment vertical="center" wrapText="1"/>
      <protection/>
    </xf>
    <xf numFmtId="4" fontId="61" fillId="0" borderId="10" xfId="81" applyNumberFormat="1" applyFont="1" applyBorder="1" applyAlignment="1">
      <alignment vertical="center" wrapText="1"/>
      <protection/>
    </xf>
    <xf numFmtId="49"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49" fontId="12" fillId="0" borderId="10" xfId="0" applyNumberFormat="1" applyFont="1" applyFill="1" applyBorder="1" applyAlignment="1" applyProtection="1">
      <alignment horizontal="center" vertical="center" wrapText="1"/>
      <protection/>
    </xf>
    <xf numFmtId="0" fontId="12" fillId="0" borderId="10" xfId="0" applyFont="1" applyFill="1" applyBorder="1" applyAlignment="1">
      <alignment horizontal="center" vertical="center" wrapText="1"/>
    </xf>
    <xf numFmtId="0" fontId="19" fillId="0" borderId="10" xfId="0" applyFont="1" applyBorder="1" applyAlignment="1">
      <alignment/>
    </xf>
    <xf numFmtId="49" fontId="3" fillId="0" borderId="10" xfId="0" applyNumberFormat="1" applyFont="1" applyBorder="1" applyAlignment="1">
      <alignment horizontal="center" vertical="center"/>
    </xf>
    <xf numFmtId="2" fontId="61" fillId="0" borderId="10" xfId="81" applyNumberFormat="1" applyFont="1" applyBorder="1" applyAlignment="1" quotePrefix="1">
      <alignment horizontal="center" vertical="center" wrapText="1"/>
      <protection/>
    </xf>
    <xf numFmtId="0" fontId="18" fillId="0" borderId="10" xfId="0" applyFont="1" applyBorder="1" applyAlignment="1">
      <alignment/>
    </xf>
    <xf numFmtId="4" fontId="3" fillId="34" borderId="10" xfId="0" applyNumberFormat="1" applyFont="1" applyFill="1" applyBorder="1" applyAlignment="1">
      <alignment horizontal="center" vertical="center" wrapText="1"/>
    </xf>
    <xf numFmtId="220" fontId="3" fillId="0" borderId="10" xfId="97" applyNumberFormat="1" applyFont="1" applyBorder="1" applyAlignment="1">
      <alignment horizontal="center" vertical="center" wrapText="1"/>
    </xf>
    <xf numFmtId="0" fontId="19" fillId="34" borderId="10" xfId="0" applyFont="1" applyFill="1" applyBorder="1" applyAlignment="1">
      <alignment horizontal="center" vertical="center"/>
    </xf>
    <xf numFmtId="0" fontId="3" fillId="0" borderId="16" xfId="0" applyFont="1" applyFill="1" applyBorder="1" applyAlignment="1">
      <alignment horizontal="center" vertical="center" wrapText="1"/>
    </xf>
    <xf numFmtId="183" fontId="13" fillId="34" borderId="10" xfId="97" applyFont="1" applyFill="1" applyBorder="1" applyAlignment="1">
      <alignment horizontal="center" vertical="center"/>
    </xf>
    <xf numFmtId="49" fontId="59" fillId="0" borderId="10" xfId="81" applyNumberFormat="1" applyFont="1" applyBorder="1" applyAlignment="1" quotePrefix="1">
      <alignment horizontal="center" vertical="center" wrapText="1"/>
      <protection/>
    </xf>
    <xf numFmtId="0" fontId="3" fillId="0" borderId="0" xfId="0" applyFont="1" applyAlignment="1">
      <alignment horizontal="left" vertical="center" wrapText="1"/>
    </xf>
    <xf numFmtId="0" fontId="59" fillId="0" borderId="0" xfId="0" applyFont="1" applyAlignment="1">
      <alignment horizontal="center" vertical="center"/>
    </xf>
    <xf numFmtId="0" fontId="3" fillId="0" borderId="0" xfId="0" applyFont="1" applyAlignment="1">
      <alignment horizontal="center" vertical="center"/>
    </xf>
    <xf numFmtId="0" fontId="61" fillId="0" borderId="10" xfId="81" applyFont="1" applyBorder="1" applyAlignment="1">
      <alignment horizontal="center" vertical="center" wrapText="1"/>
      <protection/>
    </xf>
    <xf numFmtId="0" fontId="61" fillId="33" borderId="10" xfId="81" applyFont="1" applyFill="1" applyBorder="1" applyAlignment="1">
      <alignment horizontal="center" vertical="center" wrapText="1"/>
      <protection/>
    </xf>
    <xf numFmtId="0" fontId="61" fillId="0" borderId="17" xfId="81" applyFont="1" applyBorder="1" applyAlignment="1">
      <alignment horizontal="center" vertical="center" wrapText="1"/>
      <protection/>
    </xf>
    <xf numFmtId="0" fontId="61" fillId="0" borderId="18" xfId="81" applyFont="1" applyBorder="1" applyAlignment="1">
      <alignment horizontal="center" vertical="center" wrapText="1"/>
      <protection/>
    </xf>
    <xf numFmtId="0" fontId="3" fillId="0" borderId="0" xfId="0" applyFont="1" applyAlignment="1">
      <alignment horizontal="center" wrapText="1"/>
    </xf>
    <xf numFmtId="0" fontId="59" fillId="0" borderId="10" xfId="81" applyFont="1" applyBorder="1" applyAlignment="1">
      <alignment horizontal="center" vertical="center"/>
      <protection/>
    </xf>
    <xf numFmtId="0" fontId="61" fillId="0" borderId="10" xfId="81" applyFont="1" applyBorder="1" applyAlignment="1">
      <alignment horizontal="center" vertical="center"/>
      <protection/>
    </xf>
    <xf numFmtId="0" fontId="59" fillId="0" borderId="17" xfId="81" applyFont="1" applyBorder="1" applyAlignment="1">
      <alignment horizontal="center" vertical="center"/>
      <protection/>
    </xf>
    <xf numFmtId="0" fontId="61" fillId="0" borderId="14" xfId="81" applyFont="1" applyBorder="1" applyAlignment="1">
      <alignment horizontal="center" vertical="center"/>
      <protection/>
    </xf>
    <xf numFmtId="0" fontId="61" fillId="0" borderId="18" xfId="81" applyFont="1" applyBorder="1" applyAlignment="1">
      <alignment horizontal="center" vertical="center"/>
      <protection/>
    </xf>
    <xf numFmtId="0" fontId="13" fillId="0" borderId="0" xfId="77" applyFont="1" applyAlignment="1">
      <alignment horizontal="center"/>
      <protection/>
    </xf>
    <xf numFmtId="0" fontId="11" fillId="0" borderId="0" xfId="77" applyFont="1" applyAlignment="1">
      <alignment horizontal="center"/>
      <protection/>
    </xf>
    <xf numFmtId="0" fontId="13" fillId="0" borderId="0" xfId="82" applyFont="1" applyAlignment="1">
      <alignment horizontal="center"/>
      <protection/>
    </xf>
    <xf numFmtId="0" fontId="11" fillId="0" borderId="0" xfId="82" applyFont="1" applyAlignment="1">
      <alignment horizontal="center"/>
      <protection/>
    </xf>
    <xf numFmtId="0" fontId="61" fillId="34" borderId="17" xfId="81" applyNumberFormat="1" applyFont="1" applyFill="1" applyBorder="1" applyAlignment="1">
      <alignment horizontal="center" vertical="center"/>
      <protection/>
    </xf>
    <xf numFmtId="0" fontId="61" fillId="34" borderId="18" xfId="81" applyNumberFormat="1" applyFont="1" applyFill="1" applyBorder="1" applyAlignment="1">
      <alignment horizontal="center" vertical="center"/>
      <protection/>
    </xf>
    <xf numFmtId="0" fontId="3" fillId="34" borderId="17" xfId="0" applyNumberFormat="1" applyFont="1" applyFill="1" applyBorder="1" applyAlignment="1">
      <alignment horizontal="center" vertical="center" wrapText="1"/>
    </xf>
    <xf numFmtId="0" fontId="3" fillId="34" borderId="18" xfId="0" applyNumberFormat="1" applyFont="1" applyFill="1" applyBorder="1" applyAlignment="1">
      <alignment horizontal="center" vertical="center" wrapText="1"/>
    </xf>
    <xf numFmtId="0" fontId="3" fillId="34" borderId="17" xfId="0" applyNumberFormat="1" applyFont="1" applyFill="1" applyBorder="1" applyAlignment="1">
      <alignment horizontal="center" vertical="center"/>
    </xf>
    <xf numFmtId="0" fontId="3" fillId="34" borderId="18"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0" fontId="3" fillId="34" borderId="0" xfId="0" applyFont="1" applyFill="1" applyAlignment="1">
      <alignment horizontal="center" vertical="center" wrapText="1"/>
    </xf>
    <xf numFmtId="49" fontId="65" fillId="34" borderId="0" xfId="0" applyNumberFormat="1" applyFont="1" applyFill="1" applyBorder="1" applyAlignment="1">
      <alignment horizontal="center" vertical="center"/>
    </xf>
    <xf numFmtId="49" fontId="3" fillId="34" borderId="17" xfId="0" applyNumberFormat="1" applyFont="1" applyFill="1" applyBorder="1" applyAlignment="1">
      <alignment horizontal="center" vertical="center" wrapText="1"/>
    </xf>
    <xf numFmtId="49" fontId="3" fillId="34" borderId="18" xfId="0" applyNumberFormat="1" applyFont="1" applyFill="1" applyBorder="1" applyAlignment="1">
      <alignment horizontal="center" vertical="center" wrapText="1"/>
    </xf>
    <xf numFmtId="49" fontId="59" fillId="34" borderId="17" xfId="81" applyNumberFormat="1" applyFont="1" applyFill="1" applyBorder="1" applyAlignment="1">
      <alignment horizontal="center" vertical="center"/>
      <protection/>
    </xf>
    <xf numFmtId="49" fontId="59" fillId="34" borderId="14" xfId="81" applyNumberFormat="1" applyFont="1" applyFill="1" applyBorder="1" applyAlignment="1">
      <alignment horizontal="center" vertical="center"/>
      <protection/>
    </xf>
    <xf numFmtId="49" fontId="59" fillId="34" borderId="18" xfId="81" applyNumberFormat="1" applyFont="1" applyFill="1" applyBorder="1" applyAlignment="1">
      <alignment horizontal="center" vertical="center"/>
      <protection/>
    </xf>
    <xf numFmtId="0" fontId="59" fillId="34" borderId="17" xfId="81" applyNumberFormat="1" applyFont="1" applyFill="1" applyBorder="1" applyAlignment="1">
      <alignment horizontal="center" vertical="center"/>
      <protection/>
    </xf>
    <xf numFmtId="0" fontId="59" fillId="34" borderId="14" xfId="81" applyNumberFormat="1" applyFont="1" applyFill="1" applyBorder="1" applyAlignment="1">
      <alignment horizontal="center" vertical="center"/>
      <protection/>
    </xf>
    <xf numFmtId="0" fontId="59" fillId="34" borderId="18" xfId="81" applyNumberFormat="1" applyFont="1" applyFill="1" applyBorder="1" applyAlignment="1">
      <alignment horizontal="center" vertical="center"/>
      <protection/>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8" xfId="0" applyFont="1" applyBorder="1" applyAlignment="1">
      <alignment horizontal="center" vertical="center" wrapText="1"/>
    </xf>
    <xf numFmtId="209" fontId="3" fillId="0" borderId="0" xfId="0" applyNumberFormat="1" applyFont="1" applyAlignment="1">
      <alignment horizontal="left" vertical="top"/>
    </xf>
    <xf numFmtId="0" fontId="12" fillId="0" borderId="0" xfId="0" applyFont="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12" fillId="34" borderId="10" xfId="0" applyFont="1" applyFill="1" applyBorder="1" applyAlignment="1">
      <alignment horizontal="center" vertical="center"/>
    </xf>
    <xf numFmtId="0" fontId="13" fillId="0" borderId="0" xfId="0" applyFont="1" applyAlignment="1">
      <alignment horizontal="center" wrapText="1"/>
    </xf>
    <xf numFmtId="0" fontId="12" fillId="0" borderId="0" xfId="0" applyFont="1" applyAlignment="1">
      <alignment horizontal="center" wrapText="1"/>
    </xf>
    <xf numFmtId="4" fontId="59" fillId="0" borderId="10" xfId="81" applyNumberFormat="1" applyFont="1" applyBorder="1" applyAlignment="1">
      <alignment horizontal="center" vertical="center"/>
      <protection/>
    </xf>
  </cellXfs>
  <cellStyles count="8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13" xfId="58"/>
    <cellStyle name="Обычный 14" xfId="59"/>
    <cellStyle name="Обычный 15" xfId="60"/>
    <cellStyle name="Обычный 16" xfId="61"/>
    <cellStyle name="Обычный 17" xfId="62"/>
    <cellStyle name="Обычный 18" xfId="63"/>
    <cellStyle name="Обычный 19" xfId="64"/>
    <cellStyle name="Обычный 2" xfId="65"/>
    <cellStyle name="Обычный 2 2" xfId="66"/>
    <cellStyle name="Обычный 20" xfId="67"/>
    <cellStyle name="Обычный 21" xfId="68"/>
    <cellStyle name="Обычный 22" xfId="69"/>
    <cellStyle name="Обычный 23" xfId="70"/>
    <cellStyle name="Обычный 24" xfId="71"/>
    <cellStyle name="Обычный 25" xfId="72"/>
    <cellStyle name="Обычный 26" xfId="73"/>
    <cellStyle name="Обычный 27" xfId="74"/>
    <cellStyle name="Обычный 28" xfId="75"/>
    <cellStyle name="Обычный 29" xfId="76"/>
    <cellStyle name="Обычный 3" xfId="77"/>
    <cellStyle name="Обычный 30" xfId="78"/>
    <cellStyle name="Обычный 31" xfId="79"/>
    <cellStyle name="Обычный 32" xfId="80"/>
    <cellStyle name="Обычный 33" xfId="81"/>
    <cellStyle name="Обычный 4" xfId="82"/>
    <cellStyle name="Обычный 5" xfId="83"/>
    <cellStyle name="Обычный 6" xfId="84"/>
    <cellStyle name="Обычный 7" xfId="85"/>
    <cellStyle name="Обычный 8" xfId="86"/>
    <cellStyle name="Обычный 9" xfId="87"/>
    <cellStyle name="Followed Hyperlink" xfId="88"/>
    <cellStyle name="Плохой" xfId="89"/>
    <cellStyle name="Пояснение" xfId="90"/>
    <cellStyle name="Примечание" xfId="91"/>
    <cellStyle name="Percent" xfId="92"/>
    <cellStyle name="Связанная ячейка" xfId="93"/>
    <cellStyle name="Текст предупреждения" xfId="94"/>
    <cellStyle name="Comma" xfId="95"/>
    <cellStyle name="Comma [0]" xfId="96"/>
    <cellStyle name="Финансовый 2" xfId="97"/>
    <cellStyle name="Хороший"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108"/>
  <sheetViews>
    <sheetView view="pageBreakPreview" zoomScale="60" zoomScalePageLayoutView="0" workbookViewId="0" topLeftCell="A97">
      <selection activeCell="H14" sqref="H14"/>
    </sheetView>
  </sheetViews>
  <sheetFormatPr defaultColWidth="9.00390625" defaultRowHeight="12.75"/>
  <cols>
    <col min="1" max="1" width="20.625" style="0" customWidth="1"/>
    <col min="2" max="2" width="58.625" style="0" customWidth="1"/>
    <col min="3" max="3" width="21.25390625" style="0" customWidth="1"/>
    <col min="4" max="4" width="20.75390625" style="0" customWidth="1"/>
    <col min="5" max="5" width="18.00390625" style="0" customWidth="1"/>
    <col min="6" max="6" width="16.00390625" style="0" customWidth="1"/>
  </cols>
  <sheetData>
    <row r="1" spans="1:6" ht="15.75">
      <c r="A1" s="27"/>
      <c r="B1" s="27"/>
      <c r="C1" s="27"/>
      <c r="D1" s="27"/>
      <c r="E1" s="30" t="s">
        <v>439</v>
      </c>
      <c r="F1" s="27"/>
    </row>
    <row r="2" spans="1:6" ht="15.75">
      <c r="A2" s="27"/>
      <c r="B2" s="27"/>
      <c r="C2" s="27"/>
      <c r="D2" s="27"/>
      <c r="E2" s="30" t="s">
        <v>8</v>
      </c>
      <c r="F2" s="27"/>
    </row>
    <row r="3" spans="1:6" ht="15.75">
      <c r="A3" s="27"/>
      <c r="B3" s="27"/>
      <c r="C3" s="27"/>
      <c r="D3" s="27"/>
      <c r="E3" s="30" t="s">
        <v>281</v>
      </c>
      <c r="F3" s="27"/>
    </row>
    <row r="4" spans="1:6" ht="15.75">
      <c r="A4" s="27"/>
      <c r="B4" s="27"/>
      <c r="C4" s="27"/>
      <c r="D4" s="27"/>
      <c r="E4" s="30" t="s">
        <v>349</v>
      </c>
      <c r="F4" s="27"/>
    </row>
    <row r="5" spans="1:6" ht="15.75">
      <c r="A5" s="27"/>
      <c r="B5" s="27"/>
      <c r="C5" s="27"/>
      <c r="D5" s="27"/>
      <c r="E5" s="27"/>
      <c r="F5" s="27"/>
    </row>
    <row r="6" spans="1:6" ht="15.75">
      <c r="A6" s="187" t="s">
        <v>440</v>
      </c>
      <c r="B6" s="188"/>
      <c r="C6" s="188"/>
      <c r="D6" s="188"/>
      <c r="E6" s="188"/>
      <c r="F6" s="188"/>
    </row>
    <row r="7" spans="1:6" ht="15.75">
      <c r="A7" s="146"/>
      <c r="B7" s="27"/>
      <c r="C7" s="27"/>
      <c r="D7" s="27"/>
      <c r="E7" s="27"/>
      <c r="F7" s="27"/>
    </row>
    <row r="8" spans="1:6" ht="15.75">
      <c r="A8" s="61" t="s">
        <v>288</v>
      </c>
      <c r="B8" s="27"/>
      <c r="C8" s="27"/>
      <c r="D8" s="27"/>
      <c r="E8" s="27"/>
      <c r="F8" s="27"/>
    </row>
    <row r="9" spans="1:6" ht="24" customHeight="1">
      <c r="A9" s="59" t="s">
        <v>280</v>
      </c>
      <c r="B9" s="27"/>
      <c r="C9" s="27"/>
      <c r="D9" s="27"/>
      <c r="E9" s="27"/>
      <c r="F9" s="27" t="s">
        <v>15</v>
      </c>
    </row>
    <row r="10" spans="1:6" ht="15.75">
      <c r="A10" s="189" t="s">
        <v>13</v>
      </c>
      <c r="B10" s="189" t="s">
        <v>441</v>
      </c>
      <c r="C10" s="190" t="s">
        <v>220</v>
      </c>
      <c r="D10" s="189" t="s">
        <v>4</v>
      </c>
      <c r="E10" s="191" t="s">
        <v>5</v>
      </c>
      <c r="F10" s="192"/>
    </row>
    <row r="11" spans="1:6" ht="12.75" customHeight="1">
      <c r="A11" s="189"/>
      <c r="B11" s="189"/>
      <c r="C11" s="189"/>
      <c r="D11" s="189"/>
      <c r="E11" s="189" t="s">
        <v>221</v>
      </c>
      <c r="F11" s="189" t="s">
        <v>222</v>
      </c>
    </row>
    <row r="12" spans="1:6" ht="29.25" customHeight="1">
      <c r="A12" s="189"/>
      <c r="B12" s="189"/>
      <c r="C12" s="189"/>
      <c r="D12" s="189"/>
      <c r="E12" s="189"/>
      <c r="F12" s="189"/>
    </row>
    <row r="13" spans="1:6" ht="15.75">
      <c r="A13" s="142">
        <v>1</v>
      </c>
      <c r="B13" s="142">
        <v>2</v>
      </c>
      <c r="C13" s="141">
        <v>3</v>
      </c>
      <c r="D13" s="142">
        <v>4</v>
      </c>
      <c r="E13" s="142">
        <v>5</v>
      </c>
      <c r="F13" s="142">
        <v>6</v>
      </c>
    </row>
    <row r="14" spans="1:6" ht="15.75">
      <c r="A14" s="143">
        <v>10000000</v>
      </c>
      <c r="B14" s="9" t="s">
        <v>442</v>
      </c>
      <c r="C14" s="164">
        <v>250699000</v>
      </c>
      <c r="D14" s="165">
        <v>250629100</v>
      </c>
      <c r="E14" s="165">
        <v>69900</v>
      </c>
      <c r="F14" s="165">
        <v>0</v>
      </c>
    </row>
    <row r="15" spans="1:6" ht="36.75" customHeight="1">
      <c r="A15" s="143">
        <v>11000000</v>
      </c>
      <c r="B15" s="9" t="s">
        <v>443</v>
      </c>
      <c r="C15" s="164">
        <v>180939200</v>
      </c>
      <c r="D15" s="165">
        <v>180939200</v>
      </c>
      <c r="E15" s="165">
        <v>0</v>
      </c>
      <c r="F15" s="165">
        <v>0</v>
      </c>
    </row>
    <row r="16" spans="1:6" ht="15.75">
      <c r="A16" s="143">
        <v>11010000</v>
      </c>
      <c r="B16" s="9" t="s">
        <v>444</v>
      </c>
      <c r="C16" s="164">
        <v>180379200</v>
      </c>
      <c r="D16" s="165">
        <v>180379200</v>
      </c>
      <c r="E16" s="165">
        <v>0</v>
      </c>
      <c r="F16" s="165">
        <v>0</v>
      </c>
    </row>
    <row r="17" spans="1:6" ht="67.5" customHeight="1">
      <c r="A17" s="144">
        <v>11010100</v>
      </c>
      <c r="B17" s="142" t="s">
        <v>445</v>
      </c>
      <c r="C17" s="166">
        <v>161806100</v>
      </c>
      <c r="D17" s="167">
        <v>161806100</v>
      </c>
      <c r="E17" s="167">
        <v>0</v>
      </c>
      <c r="F17" s="167">
        <v>0</v>
      </c>
    </row>
    <row r="18" spans="1:6" ht="78" customHeight="1">
      <c r="A18" s="144">
        <v>11010200</v>
      </c>
      <c r="B18" s="142" t="s">
        <v>446</v>
      </c>
      <c r="C18" s="166">
        <v>14400000</v>
      </c>
      <c r="D18" s="167">
        <v>14400000</v>
      </c>
      <c r="E18" s="167">
        <v>0</v>
      </c>
      <c r="F18" s="167">
        <v>0</v>
      </c>
    </row>
    <row r="19" spans="1:6" ht="45" customHeight="1">
      <c r="A19" s="144">
        <v>11010400</v>
      </c>
      <c r="B19" s="142" t="s">
        <v>447</v>
      </c>
      <c r="C19" s="166">
        <v>3334400</v>
      </c>
      <c r="D19" s="167">
        <v>3334400</v>
      </c>
      <c r="E19" s="167">
        <v>0</v>
      </c>
      <c r="F19" s="167">
        <v>0</v>
      </c>
    </row>
    <row r="20" spans="1:6" ht="47.25">
      <c r="A20" s="144">
        <v>11010500</v>
      </c>
      <c r="B20" s="142" t="s">
        <v>448</v>
      </c>
      <c r="C20" s="166">
        <v>838700</v>
      </c>
      <c r="D20" s="167">
        <v>838700</v>
      </c>
      <c r="E20" s="167">
        <v>0</v>
      </c>
      <c r="F20" s="167">
        <v>0</v>
      </c>
    </row>
    <row r="21" spans="1:6" ht="15.75">
      <c r="A21" s="143">
        <v>11020000</v>
      </c>
      <c r="B21" s="9" t="s">
        <v>449</v>
      </c>
      <c r="C21" s="164">
        <v>560000</v>
      </c>
      <c r="D21" s="165">
        <v>560000</v>
      </c>
      <c r="E21" s="165">
        <v>0</v>
      </c>
      <c r="F21" s="165">
        <v>0</v>
      </c>
    </row>
    <row r="22" spans="1:6" ht="31.5">
      <c r="A22" s="144">
        <v>11020200</v>
      </c>
      <c r="B22" s="142" t="s">
        <v>450</v>
      </c>
      <c r="C22" s="166">
        <v>560000</v>
      </c>
      <c r="D22" s="167">
        <v>560000</v>
      </c>
      <c r="E22" s="167">
        <v>0</v>
      </c>
      <c r="F22" s="167">
        <v>0</v>
      </c>
    </row>
    <row r="23" spans="1:6" ht="31.5">
      <c r="A23" s="143">
        <v>13000000</v>
      </c>
      <c r="B23" s="9" t="s">
        <v>451</v>
      </c>
      <c r="C23" s="164">
        <v>28000</v>
      </c>
      <c r="D23" s="165">
        <v>28000</v>
      </c>
      <c r="E23" s="165">
        <v>0</v>
      </c>
      <c r="F23" s="165">
        <v>0</v>
      </c>
    </row>
    <row r="24" spans="1:6" ht="31.5">
      <c r="A24" s="143">
        <v>13030000</v>
      </c>
      <c r="B24" s="9" t="s">
        <v>452</v>
      </c>
      <c r="C24" s="164">
        <v>28000</v>
      </c>
      <c r="D24" s="165">
        <v>28000</v>
      </c>
      <c r="E24" s="165">
        <v>0</v>
      </c>
      <c r="F24" s="165">
        <v>0</v>
      </c>
    </row>
    <row r="25" spans="1:6" ht="31.5" customHeight="1">
      <c r="A25" s="144">
        <v>13030100</v>
      </c>
      <c r="B25" s="142" t="s">
        <v>453</v>
      </c>
      <c r="C25" s="166">
        <v>28000</v>
      </c>
      <c r="D25" s="167">
        <v>28000</v>
      </c>
      <c r="E25" s="167">
        <v>0</v>
      </c>
      <c r="F25" s="167">
        <v>0</v>
      </c>
    </row>
    <row r="26" spans="1:6" ht="15.75">
      <c r="A26" s="143">
        <v>14000000</v>
      </c>
      <c r="B26" s="9" t="s">
        <v>454</v>
      </c>
      <c r="C26" s="164">
        <v>8092800</v>
      </c>
      <c r="D26" s="165">
        <v>8092800</v>
      </c>
      <c r="E26" s="165">
        <v>0</v>
      </c>
      <c r="F26" s="165">
        <v>0</v>
      </c>
    </row>
    <row r="27" spans="1:6" ht="31.5">
      <c r="A27" s="143">
        <v>14020000</v>
      </c>
      <c r="B27" s="9" t="s">
        <v>455</v>
      </c>
      <c r="C27" s="164">
        <v>485000</v>
      </c>
      <c r="D27" s="165">
        <v>485000</v>
      </c>
      <c r="E27" s="165">
        <v>0</v>
      </c>
      <c r="F27" s="165">
        <v>0</v>
      </c>
    </row>
    <row r="28" spans="1:6" ht="15.75">
      <c r="A28" s="144">
        <v>14021900</v>
      </c>
      <c r="B28" s="142" t="s">
        <v>456</v>
      </c>
      <c r="C28" s="166">
        <v>485000</v>
      </c>
      <c r="D28" s="167">
        <v>485000</v>
      </c>
      <c r="E28" s="167">
        <v>0</v>
      </c>
      <c r="F28" s="167">
        <v>0</v>
      </c>
    </row>
    <row r="29" spans="1:6" ht="31.5">
      <c r="A29" s="143">
        <v>14030000</v>
      </c>
      <c r="B29" s="9" t="s">
        <v>457</v>
      </c>
      <c r="C29" s="164">
        <v>2050000</v>
      </c>
      <c r="D29" s="165">
        <v>2050000</v>
      </c>
      <c r="E29" s="165">
        <v>0</v>
      </c>
      <c r="F29" s="165">
        <v>0</v>
      </c>
    </row>
    <row r="30" spans="1:6" ht="15.75">
      <c r="A30" s="144">
        <v>14031900</v>
      </c>
      <c r="B30" s="142" t="s">
        <v>456</v>
      </c>
      <c r="C30" s="166">
        <v>2050000</v>
      </c>
      <c r="D30" s="167">
        <v>2050000</v>
      </c>
      <c r="E30" s="167">
        <v>0</v>
      </c>
      <c r="F30" s="167">
        <v>0</v>
      </c>
    </row>
    <row r="31" spans="1:6" ht="31.5" customHeight="1">
      <c r="A31" s="144">
        <v>14040000</v>
      </c>
      <c r="B31" s="142" t="s">
        <v>458</v>
      </c>
      <c r="C31" s="166">
        <v>5557800</v>
      </c>
      <c r="D31" s="167">
        <v>5557800</v>
      </c>
      <c r="E31" s="167">
        <v>0</v>
      </c>
      <c r="F31" s="167">
        <v>0</v>
      </c>
    </row>
    <row r="32" spans="1:6" ht="63.75" customHeight="1">
      <c r="A32" s="143">
        <v>18000000</v>
      </c>
      <c r="B32" s="9" t="s">
        <v>459</v>
      </c>
      <c r="C32" s="164">
        <v>61569100</v>
      </c>
      <c r="D32" s="165">
        <v>61569100</v>
      </c>
      <c r="E32" s="165">
        <v>0</v>
      </c>
      <c r="F32" s="165">
        <v>0</v>
      </c>
    </row>
    <row r="33" spans="1:6" ht="27" customHeight="1">
      <c r="A33" s="143">
        <v>18010000</v>
      </c>
      <c r="B33" s="9" t="s">
        <v>460</v>
      </c>
      <c r="C33" s="164">
        <v>32933700</v>
      </c>
      <c r="D33" s="165">
        <v>32933700</v>
      </c>
      <c r="E33" s="165">
        <v>0</v>
      </c>
      <c r="F33" s="165">
        <v>0</v>
      </c>
    </row>
    <row r="34" spans="1:6" ht="47.25">
      <c r="A34" s="144">
        <v>18010100</v>
      </c>
      <c r="B34" s="142" t="s">
        <v>461</v>
      </c>
      <c r="C34" s="166">
        <v>40900</v>
      </c>
      <c r="D34" s="167">
        <v>40900</v>
      </c>
      <c r="E34" s="167">
        <v>0</v>
      </c>
      <c r="F34" s="167">
        <v>0</v>
      </c>
    </row>
    <row r="35" spans="1:6" ht="47.25">
      <c r="A35" s="144">
        <v>18010200</v>
      </c>
      <c r="B35" s="142" t="s">
        <v>462</v>
      </c>
      <c r="C35" s="166">
        <v>498400</v>
      </c>
      <c r="D35" s="167">
        <v>498400</v>
      </c>
      <c r="E35" s="167">
        <v>0</v>
      </c>
      <c r="F35" s="167">
        <v>0</v>
      </c>
    </row>
    <row r="36" spans="1:6" ht="47.25">
      <c r="A36" s="144">
        <v>18010300</v>
      </c>
      <c r="B36" s="142" t="s">
        <v>463</v>
      </c>
      <c r="C36" s="166">
        <v>601400</v>
      </c>
      <c r="D36" s="167">
        <v>601400</v>
      </c>
      <c r="E36" s="167">
        <v>0</v>
      </c>
      <c r="F36" s="167">
        <v>0</v>
      </c>
    </row>
    <row r="37" spans="1:6" ht="47.25">
      <c r="A37" s="144">
        <v>18010400</v>
      </c>
      <c r="B37" s="142" t="s">
        <v>464</v>
      </c>
      <c r="C37" s="166">
        <v>2114600</v>
      </c>
      <c r="D37" s="167">
        <v>2114600</v>
      </c>
      <c r="E37" s="167">
        <v>0</v>
      </c>
      <c r="F37" s="167">
        <v>0</v>
      </c>
    </row>
    <row r="38" spans="1:6" ht="15.75">
      <c r="A38" s="144">
        <v>18010500</v>
      </c>
      <c r="B38" s="142" t="s">
        <v>465</v>
      </c>
      <c r="C38" s="166">
        <v>6656500</v>
      </c>
      <c r="D38" s="167">
        <v>6656500</v>
      </c>
      <c r="E38" s="167">
        <v>0</v>
      </c>
      <c r="F38" s="167">
        <v>0</v>
      </c>
    </row>
    <row r="39" spans="1:6" ht="15.75">
      <c r="A39" s="144">
        <v>18010600</v>
      </c>
      <c r="B39" s="142" t="s">
        <v>466</v>
      </c>
      <c r="C39" s="166">
        <v>18346800</v>
      </c>
      <c r="D39" s="167">
        <v>18346800</v>
      </c>
      <c r="E39" s="167">
        <v>0</v>
      </c>
      <c r="F39" s="167">
        <v>0</v>
      </c>
    </row>
    <row r="40" spans="1:6" ht="15.75">
      <c r="A40" s="144">
        <v>18010700</v>
      </c>
      <c r="B40" s="142" t="s">
        <v>467</v>
      </c>
      <c r="C40" s="166">
        <v>1509100</v>
      </c>
      <c r="D40" s="167">
        <v>1509100</v>
      </c>
      <c r="E40" s="167">
        <v>0</v>
      </c>
      <c r="F40" s="167">
        <v>0</v>
      </c>
    </row>
    <row r="41" spans="1:6" ht="15.75">
      <c r="A41" s="144">
        <v>18010900</v>
      </c>
      <c r="B41" s="142" t="s">
        <v>468</v>
      </c>
      <c r="C41" s="166">
        <v>3003000</v>
      </c>
      <c r="D41" s="167">
        <v>3003000</v>
      </c>
      <c r="E41" s="167">
        <v>0</v>
      </c>
      <c r="F41" s="167">
        <v>0</v>
      </c>
    </row>
    <row r="42" spans="1:6" ht="15.75">
      <c r="A42" s="144">
        <v>18011000</v>
      </c>
      <c r="B42" s="142" t="s">
        <v>469</v>
      </c>
      <c r="C42" s="166">
        <v>25000</v>
      </c>
      <c r="D42" s="167">
        <v>25000</v>
      </c>
      <c r="E42" s="167">
        <v>0</v>
      </c>
      <c r="F42" s="167">
        <v>0</v>
      </c>
    </row>
    <row r="43" spans="1:6" ht="15.75">
      <c r="A43" s="144">
        <v>18011100</v>
      </c>
      <c r="B43" s="142" t="s">
        <v>470</v>
      </c>
      <c r="C43" s="166">
        <v>138000</v>
      </c>
      <c r="D43" s="167">
        <v>138000</v>
      </c>
      <c r="E43" s="167">
        <v>0</v>
      </c>
      <c r="F43" s="167">
        <v>0</v>
      </c>
    </row>
    <row r="44" spans="1:6" ht="15.75">
      <c r="A44" s="143">
        <v>18030000</v>
      </c>
      <c r="B44" s="9" t="s">
        <v>471</v>
      </c>
      <c r="C44" s="164">
        <v>25000</v>
      </c>
      <c r="D44" s="165">
        <v>25000</v>
      </c>
      <c r="E44" s="165">
        <v>0</v>
      </c>
      <c r="F44" s="165">
        <v>0</v>
      </c>
    </row>
    <row r="45" spans="1:6" ht="15.75">
      <c r="A45" s="144">
        <v>18030200</v>
      </c>
      <c r="B45" s="142" t="s">
        <v>472</v>
      </c>
      <c r="C45" s="166">
        <v>25000</v>
      </c>
      <c r="D45" s="167">
        <v>25000</v>
      </c>
      <c r="E45" s="167">
        <v>0</v>
      </c>
      <c r="F45" s="167">
        <v>0</v>
      </c>
    </row>
    <row r="46" spans="1:6" ht="15.75">
      <c r="A46" s="143">
        <v>18050000</v>
      </c>
      <c r="B46" s="9" t="s">
        <v>473</v>
      </c>
      <c r="C46" s="164">
        <v>28610400</v>
      </c>
      <c r="D46" s="165">
        <v>28610400</v>
      </c>
      <c r="E46" s="165">
        <v>0</v>
      </c>
      <c r="F46" s="165">
        <v>0</v>
      </c>
    </row>
    <row r="47" spans="1:6" ht="15.75">
      <c r="A47" s="144">
        <v>18050300</v>
      </c>
      <c r="B47" s="142" t="s">
        <v>474</v>
      </c>
      <c r="C47" s="166">
        <v>3703500</v>
      </c>
      <c r="D47" s="167">
        <v>3703500</v>
      </c>
      <c r="E47" s="167">
        <v>0</v>
      </c>
      <c r="F47" s="167">
        <v>0</v>
      </c>
    </row>
    <row r="48" spans="1:6" ht="47.25" customHeight="1">
      <c r="A48" s="144">
        <v>18050400</v>
      </c>
      <c r="B48" s="142" t="s">
        <v>475</v>
      </c>
      <c r="C48" s="166">
        <v>23006900</v>
      </c>
      <c r="D48" s="167">
        <v>23006900</v>
      </c>
      <c r="E48" s="167">
        <v>0</v>
      </c>
      <c r="F48" s="167">
        <v>0</v>
      </c>
    </row>
    <row r="49" spans="1:6" ht="63">
      <c r="A49" s="144">
        <v>18050500</v>
      </c>
      <c r="B49" s="142" t="s">
        <v>476</v>
      </c>
      <c r="C49" s="166">
        <v>1900000</v>
      </c>
      <c r="D49" s="167">
        <v>1900000</v>
      </c>
      <c r="E49" s="167">
        <v>0</v>
      </c>
      <c r="F49" s="167">
        <v>0</v>
      </c>
    </row>
    <row r="50" spans="1:6" ht="15.75">
      <c r="A50" s="143">
        <v>19000000</v>
      </c>
      <c r="B50" s="9" t="s">
        <v>477</v>
      </c>
      <c r="C50" s="164">
        <v>69900</v>
      </c>
      <c r="D50" s="165">
        <v>0</v>
      </c>
      <c r="E50" s="165">
        <v>69900</v>
      </c>
      <c r="F50" s="165">
        <v>0</v>
      </c>
    </row>
    <row r="51" spans="1:6" ht="15.75">
      <c r="A51" s="143">
        <v>19010000</v>
      </c>
      <c r="B51" s="9" t="s">
        <v>478</v>
      </c>
      <c r="C51" s="164">
        <v>69900</v>
      </c>
      <c r="D51" s="165">
        <v>0</v>
      </c>
      <c r="E51" s="165">
        <v>69900</v>
      </c>
      <c r="F51" s="165">
        <v>0</v>
      </c>
    </row>
    <row r="52" spans="1:6" ht="47.25" customHeight="1">
      <c r="A52" s="144">
        <v>19010100</v>
      </c>
      <c r="B52" s="142" t="s">
        <v>479</v>
      </c>
      <c r="C52" s="166">
        <v>52800</v>
      </c>
      <c r="D52" s="167">
        <v>0</v>
      </c>
      <c r="E52" s="167">
        <v>52800</v>
      </c>
      <c r="F52" s="167">
        <v>0</v>
      </c>
    </row>
    <row r="53" spans="1:6" ht="32.25" customHeight="1">
      <c r="A53" s="144">
        <v>19010200</v>
      </c>
      <c r="B53" s="142" t="s">
        <v>480</v>
      </c>
      <c r="C53" s="166">
        <v>5200</v>
      </c>
      <c r="D53" s="167">
        <v>0</v>
      </c>
      <c r="E53" s="167">
        <v>5200</v>
      </c>
      <c r="F53" s="167">
        <v>0</v>
      </c>
    </row>
    <row r="54" spans="1:6" ht="63">
      <c r="A54" s="144">
        <v>19010300</v>
      </c>
      <c r="B54" s="142" t="s">
        <v>481</v>
      </c>
      <c r="C54" s="166">
        <v>11900</v>
      </c>
      <c r="D54" s="167">
        <v>0</v>
      </c>
      <c r="E54" s="167">
        <v>11900</v>
      </c>
      <c r="F54" s="167">
        <v>0</v>
      </c>
    </row>
    <row r="55" spans="1:6" ht="15.75">
      <c r="A55" s="143">
        <v>20000000</v>
      </c>
      <c r="B55" s="9" t="s">
        <v>482</v>
      </c>
      <c r="C55" s="164">
        <v>8704851</v>
      </c>
      <c r="D55" s="165">
        <v>2531900</v>
      </c>
      <c r="E55" s="165">
        <v>6172951</v>
      </c>
      <c r="F55" s="165">
        <v>0</v>
      </c>
    </row>
    <row r="56" spans="1:6" ht="48" customHeight="1">
      <c r="A56" s="143">
        <v>21000000</v>
      </c>
      <c r="B56" s="9" t="s">
        <v>483</v>
      </c>
      <c r="C56" s="164">
        <v>219500</v>
      </c>
      <c r="D56" s="165">
        <v>219500</v>
      </c>
      <c r="E56" s="165">
        <v>0</v>
      </c>
      <c r="F56" s="165">
        <v>0</v>
      </c>
    </row>
    <row r="57" spans="1:6" ht="104.25" customHeight="1">
      <c r="A57" s="143">
        <v>21010000</v>
      </c>
      <c r="B57" s="9" t="s">
        <v>484</v>
      </c>
      <c r="C57" s="164">
        <v>94500</v>
      </c>
      <c r="D57" s="165">
        <v>94500</v>
      </c>
      <c r="E57" s="165">
        <v>0</v>
      </c>
      <c r="F57" s="165">
        <v>0</v>
      </c>
    </row>
    <row r="58" spans="1:6" ht="60.75" customHeight="1">
      <c r="A58" s="144">
        <v>21010300</v>
      </c>
      <c r="B58" s="142" t="s">
        <v>485</v>
      </c>
      <c r="C58" s="166">
        <v>94500</v>
      </c>
      <c r="D58" s="167">
        <v>94500</v>
      </c>
      <c r="E58" s="167">
        <v>0</v>
      </c>
      <c r="F58" s="167">
        <v>0</v>
      </c>
    </row>
    <row r="59" spans="1:6" ht="34.5" customHeight="1">
      <c r="A59" s="143">
        <v>21080000</v>
      </c>
      <c r="B59" s="9" t="s">
        <v>486</v>
      </c>
      <c r="C59" s="164">
        <v>125000</v>
      </c>
      <c r="D59" s="165">
        <v>125000</v>
      </c>
      <c r="E59" s="165">
        <v>0</v>
      </c>
      <c r="F59" s="165">
        <v>0</v>
      </c>
    </row>
    <row r="60" spans="1:6" ht="15.75">
      <c r="A60" s="144">
        <v>21081100</v>
      </c>
      <c r="B60" s="142" t="s">
        <v>487</v>
      </c>
      <c r="C60" s="166">
        <v>25000</v>
      </c>
      <c r="D60" s="167">
        <v>25000</v>
      </c>
      <c r="E60" s="167">
        <v>0</v>
      </c>
      <c r="F60" s="167">
        <v>0</v>
      </c>
    </row>
    <row r="61" spans="1:6" ht="69" customHeight="1">
      <c r="A61" s="144">
        <v>21081500</v>
      </c>
      <c r="B61" s="142" t="s">
        <v>488</v>
      </c>
      <c r="C61" s="166">
        <v>100000</v>
      </c>
      <c r="D61" s="167">
        <v>100000</v>
      </c>
      <c r="E61" s="167">
        <v>0</v>
      </c>
      <c r="F61" s="167">
        <v>0</v>
      </c>
    </row>
    <row r="62" spans="1:6" ht="77.25" customHeight="1">
      <c r="A62" s="143">
        <v>22000000</v>
      </c>
      <c r="B62" s="9" t="s">
        <v>489</v>
      </c>
      <c r="C62" s="164">
        <v>1912400</v>
      </c>
      <c r="D62" s="165">
        <v>1912400</v>
      </c>
      <c r="E62" s="165">
        <v>0</v>
      </c>
      <c r="F62" s="165">
        <v>0</v>
      </c>
    </row>
    <row r="63" spans="1:6" ht="30.75" customHeight="1">
      <c r="A63" s="143">
        <v>22010000</v>
      </c>
      <c r="B63" s="9" t="s">
        <v>490</v>
      </c>
      <c r="C63" s="164">
        <v>1762400</v>
      </c>
      <c r="D63" s="165">
        <v>1762400</v>
      </c>
      <c r="E63" s="165">
        <v>0</v>
      </c>
      <c r="F63" s="165">
        <v>0</v>
      </c>
    </row>
    <row r="64" spans="1:6" ht="79.5" customHeight="1">
      <c r="A64" s="144">
        <v>22010200</v>
      </c>
      <c r="B64" s="142" t="s">
        <v>491</v>
      </c>
      <c r="C64" s="166">
        <v>10000</v>
      </c>
      <c r="D64" s="167">
        <v>10000</v>
      </c>
      <c r="E64" s="167">
        <v>0</v>
      </c>
      <c r="F64" s="167">
        <v>0</v>
      </c>
    </row>
    <row r="65" spans="1:6" ht="63.75" customHeight="1">
      <c r="A65" s="144">
        <v>22010300</v>
      </c>
      <c r="B65" s="142" t="s">
        <v>492</v>
      </c>
      <c r="C65" s="166">
        <v>200000</v>
      </c>
      <c r="D65" s="167">
        <v>200000</v>
      </c>
      <c r="E65" s="167">
        <v>0</v>
      </c>
      <c r="F65" s="167">
        <v>0</v>
      </c>
    </row>
    <row r="66" spans="1:6" ht="15.75">
      <c r="A66" s="144">
        <v>22012500</v>
      </c>
      <c r="B66" s="142" t="s">
        <v>493</v>
      </c>
      <c r="C66" s="166">
        <v>1502400</v>
      </c>
      <c r="D66" s="167">
        <v>1502400</v>
      </c>
      <c r="E66" s="167">
        <v>0</v>
      </c>
      <c r="F66" s="167">
        <v>0</v>
      </c>
    </row>
    <row r="67" spans="1:6" ht="31.5">
      <c r="A67" s="144">
        <v>22012600</v>
      </c>
      <c r="B67" s="142" t="s">
        <v>494</v>
      </c>
      <c r="C67" s="166">
        <v>50000</v>
      </c>
      <c r="D67" s="167">
        <v>50000</v>
      </c>
      <c r="E67" s="167">
        <v>0</v>
      </c>
      <c r="F67" s="167">
        <v>0</v>
      </c>
    </row>
    <row r="68" spans="1:6" ht="48" customHeight="1">
      <c r="A68" s="143">
        <v>22080000</v>
      </c>
      <c r="B68" s="9" t="s">
        <v>495</v>
      </c>
      <c r="C68" s="164">
        <v>120000</v>
      </c>
      <c r="D68" s="165">
        <v>120000</v>
      </c>
      <c r="E68" s="165">
        <v>0</v>
      </c>
      <c r="F68" s="165">
        <v>0</v>
      </c>
    </row>
    <row r="69" spans="1:6" ht="47.25">
      <c r="A69" s="144">
        <v>22080400</v>
      </c>
      <c r="B69" s="142" t="s">
        <v>496</v>
      </c>
      <c r="C69" s="166">
        <v>120000</v>
      </c>
      <c r="D69" s="167">
        <v>120000</v>
      </c>
      <c r="E69" s="167">
        <v>0</v>
      </c>
      <c r="F69" s="167">
        <v>0</v>
      </c>
    </row>
    <row r="70" spans="1:6" ht="15.75">
      <c r="A70" s="143">
        <v>22090000</v>
      </c>
      <c r="B70" s="9" t="s">
        <v>497</v>
      </c>
      <c r="C70" s="164">
        <v>30000</v>
      </c>
      <c r="D70" s="165">
        <v>30000</v>
      </c>
      <c r="E70" s="165">
        <v>0</v>
      </c>
      <c r="F70" s="165">
        <v>0</v>
      </c>
    </row>
    <row r="71" spans="1:6" ht="54.75" customHeight="1">
      <c r="A71" s="144">
        <v>22090100</v>
      </c>
      <c r="B71" s="142" t="s">
        <v>498</v>
      </c>
      <c r="C71" s="166">
        <v>15000</v>
      </c>
      <c r="D71" s="167">
        <v>15000</v>
      </c>
      <c r="E71" s="167">
        <v>0</v>
      </c>
      <c r="F71" s="167">
        <v>0</v>
      </c>
    </row>
    <row r="72" spans="1:6" ht="54" customHeight="1">
      <c r="A72" s="144">
        <v>22090400</v>
      </c>
      <c r="B72" s="142" t="s">
        <v>499</v>
      </c>
      <c r="C72" s="166">
        <v>15000</v>
      </c>
      <c r="D72" s="167">
        <v>15000</v>
      </c>
      <c r="E72" s="167">
        <v>0</v>
      </c>
      <c r="F72" s="167">
        <v>0</v>
      </c>
    </row>
    <row r="73" spans="1:6" ht="15.75">
      <c r="A73" s="143">
        <v>24000000</v>
      </c>
      <c r="B73" s="9" t="s">
        <v>500</v>
      </c>
      <c r="C73" s="164">
        <v>400000</v>
      </c>
      <c r="D73" s="165">
        <v>400000</v>
      </c>
      <c r="E73" s="165">
        <v>0</v>
      </c>
      <c r="F73" s="165">
        <v>0</v>
      </c>
    </row>
    <row r="74" spans="1:6" ht="15.75">
      <c r="A74" s="143">
        <v>24060000</v>
      </c>
      <c r="B74" s="9" t="s">
        <v>486</v>
      </c>
      <c r="C74" s="164">
        <v>400000</v>
      </c>
      <c r="D74" s="165">
        <v>400000</v>
      </c>
      <c r="E74" s="165">
        <v>0</v>
      </c>
      <c r="F74" s="165">
        <v>0</v>
      </c>
    </row>
    <row r="75" spans="1:6" ht="15.75">
      <c r="A75" s="144">
        <v>24060300</v>
      </c>
      <c r="B75" s="142" t="s">
        <v>486</v>
      </c>
      <c r="C75" s="166">
        <v>400000</v>
      </c>
      <c r="D75" s="167">
        <v>400000</v>
      </c>
      <c r="E75" s="167">
        <v>0</v>
      </c>
      <c r="F75" s="167">
        <v>0</v>
      </c>
    </row>
    <row r="76" spans="1:6" ht="15.75">
      <c r="A76" s="143">
        <v>25000000</v>
      </c>
      <c r="B76" s="9" t="s">
        <v>501</v>
      </c>
      <c r="C76" s="164">
        <v>6172951</v>
      </c>
      <c r="D76" s="165">
        <v>0</v>
      </c>
      <c r="E76" s="165">
        <v>6172951</v>
      </c>
      <c r="F76" s="165">
        <v>0</v>
      </c>
    </row>
    <row r="77" spans="1:6" ht="41.25" customHeight="1">
      <c r="A77" s="143">
        <v>25010000</v>
      </c>
      <c r="B77" s="9" t="s">
        <v>502</v>
      </c>
      <c r="C77" s="164">
        <v>6172951</v>
      </c>
      <c r="D77" s="165">
        <v>0</v>
      </c>
      <c r="E77" s="165">
        <v>6172951</v>
      </c>
      <c r="F77" s="165">
        <v>0</v>
      </c>
    </row>
    <row r="78" spans="1:6" ht="31.5" customHeight="1">
      <c r="A78" s="144">
        <v>25010100</v>
      </c>
      <c r="B78" s="142" t="s">
        <v>503</v>
      </c>
      <c r="C78" s="166">
        <v>5613326</v>
      </c>
      <c r="D78" s="167">
        <v>0</v>
      </c>
      <c r="E78" s="167">
        <v>5613326</v>
      </c>
      <c r="F78" s="167">
        <v>0</v>
      </c>
    </row>
    <row r="79" spans="1:6" ht="31.5">
      <c r="A79" s="144">
        <v>25010200</v>
      </c>
      <c r="B79" s="142" t="s">
        <v>504</v>
      </c>
      <c r="C79" s="166">
        <v>465250</v>
      </c>
      <c r="D79" s="167">
        <v>0</v>
      </c>
      <c r="E79" s="167">
        <v>465250</v>
      </c>
      <c r="F79" s="167">
        <v>0</v>
      </c>
    </row>
    <row r="80" spans="1:6" ht="67.5" customHeight="1">
      <c r="A80" s="144">
        <v>25010300</v>
      </c>
      <c r="B80" s="142" t="s">
        <v>505</v>
      </c>
      <c r="C80" s="166">
        <v>94375</v>
      </c>
      <c r="D80" s="167">
        <v>0</v>
      </c>
      <c r="E80" s="167">
        <v>94375</v>
      </c>
      <c r="F80" s="167">
        <v>0</v>
      </c>
    </row>
    <row r="81" spans="1:6" ht="15.75">
      <c r="A81" s="143">
        <v>30000000</v>
      </c>
      <c r="B81" s="9" t="s">
        <v>506</v>
      </c>
      <c r="C81" s="164">
        <v>239800</v>
      </c>
      <c r="D81" s="165">
        <v>4800</v>
      </c>
      <c r="E81" s="165">
        <v>235000</v>
      </c>
      <c r="F81" s="165">
        <v>235000</v>
      </c>
    </row>
    <row r="82" spans="1:6" ht="39" customHeight="1">
      <c r="A82" s="143">
        <v>31000000</v>
      </c>
      <c r="B82" s="9" t="s">
        <v>507</v>
      </c>
      <c r="C82" s="164">
        <v>239800</v>
      </c>
      <c r="D82" s="165">
        <v>4800</v>
      </c>
      <c r="E82" s="165">
        <v>235000</v>
      </c>
      <c r="F82" s="165">
        <v>235000</v>
      </c>
    </row>
    <row r="83" spans="1:6" ht="78.75">
      <c r="A83" s="143">
        <v>31010000</v>
      </c>
      <c r="B83" s="9" t="s">
        <v>508</v>
      </c>
      <c r="C83" s="164">
        <v>4000</v>
      </c>
      <c r="D83" s="165">
        <v>4000</v>
      </c>
      <c r="E83" s="165">
        <v>0</v>
      </c>
      <c r="F83" s="165">
        <v>0</v>
      </c>
    </row>
    <row r="84" spans="1:6" ht="78.75">
      <c r="A84" s="144">
        <v>31010200</v>
      </c>
      <c r="B84" s="142" t="s">
        <v>509</v>
      </c>
      <c r="C84" s="166">
        <v>4000</v>
      </c>
      <c r="D84" s="167">
        <v>4000</v>
      </c>
      <c r="E84" s="167">
        <v>0</v>
      </c>
      <c r="F84" s="167">
        <v>0</v>
      </c>
    </row>
    <row r="85" spans="1:6" ht="31.5">
      <c r="A85" s="144">
        <v>31020000</v>
      </c>
      <c r="B85" s="142" t="s">
        <v>510</v>
      </c>
      <c r="C85" s="166">
        <v>800</v>
      </c>
      <c r="D85" s="167">
        <v>800</v>
      </c>
      <c r="E85" s="167">
        <v>0</v>
      </c>
      <c r="F85" s="167">
        <v>0</v>
      </c>
    </row>
    <row r="86" spans="1:6" ht="75" customHeight="1">
      <c r="A86" s="144">
        <v>31030000</v>
      </c>
      <c r="B86" s="142" t="s">
        <v>511</v>
      </c>
      <c r="C86" s="166">
        <v>235000</v>
      </c>
      <c r="D86" s="167">
        <v>0</v>
      </c>
      <c r="E86" s="167">
        <v>235000</v>
      </c>
      <c r="F86" s="167">
        <v>235000</v>
      </c>
    </row>
    <row r="87" spans="1:6" ht="31.5">
      <c r="A87" s="37"/>
      <c r="B87" s="17" t="s">
        <v>512</v>
      </c>
      <c r="C87" s="164">
        <v>259643651</v>
      </c>
      <c r="D87" s="164">
        <v>253165800</v>
      </c>
      <c r="E87" s="164">
        <v>6477851</v>
      </c>
      <c r="F87" s="164">
        <v>235000</v>
      </c>
    </row>
    <row r="88" spans="1:6" ht="15.75">
      <c r="A88" s="143">
        <v>40000000</v>
      </c>
      <c r="B88" s="9" t="s">
        <v>16</v>
      </c>
      <c r="C88" s="164">
        <v>168466136</v>
      </c>
      <c r="D88" s="165">
        <v>148949686</v>
      </c>
      <c r="E88" s="165">
        <v>19516450</v>
      </c>
      <c r="F88" s="165">
        <v>0</v>
      </c>
    </row>
    <row r="89" spans="1:6" ht="15.75">
      <c r="A89" s="143">
        <v>41000000</v>
      </c>
      <c r="B89" s="9" t="s">
        <v>17</v>
      </c>
      <c r="C89" s="164">
        <v>168466136</v>
      </c>
      <c r="D89" s="165">
        <v>148949686</v>
      </c>
      <c r="E89" s="165">
        <v>19516450</v>
      </c>
      <c r="F89" s="165">
        <v>0</v>
      </c>
    </row>
    <row r="90" spans="1:6" ht="15.75">
      <c r="A90" s="143">
        <v>41020000</v>
      </c>
      <c r="B90" s="9" t="s">
        <v>215</v>
      </c>
      <c r="C90" s="164">
        <v>44176200</v>
      </c>
      <c r="D90" s="165">
        <v>44176200</v>
      </c>
      <c r="E90" s="165">
        <v>0</v>
      </c>
      <c r="F90" s="165">
        <v>0</v>
      </c>
    </row>
    <row r="91" spans="1:6" ht="31.5" customHeight="1">
      <c r="A91" s="144">
        <v>41020100</v>
      </c>
      <c r="B91" s="142" t="s">
        <v>513</v>
      </c>
      <c r="C91" s="166">
        <v>44176200</v>
      </c>
      <c r="D91" s="167">
        <v>44176200</v>
      </c>
      <c r="E91" s="167">
        <v>0</v>
      </c>
      <c r="F91" s="167">
        <v>0</v>
      </c>
    </row>
    <row r="92" spans="1:6" ht="15.75" customHeight="1">
      <c r="A92" s="143">
        <v>41030000</v>
      </c>
      <c r="B92" s="9" t="s">
        <v>239</v>
      </c>
      <c r="C92" s="164">
        <v>119856032</v>
      </c>
      <c r="D92" s="165">
        <v>101359006</v>
      </c>
      <c r="E92" s="165">
        <v>18497026</v>
      </c>
      <c r="F92" s="165">
        <v>0</v>
      </c>
    </row>
    <row r="93" spans="1:6" ht="47.25">
      <c r="A93" s="144">
        <v>41031400</v>
      </c>
      <c r="B93" s="142" t="s">
        <v>437</v>
      </c>
      <c r="C93" s="166">
        <v>22196432</v>
      </c>
      <c r="D93" s="167">
        <v>3699406</v>
      </c>
      <c r="E93" s="167">
        <v>18497026</v>
      </c>
      <c r="F93" s="167">
        <v>0</v>
      </c>
    </row>
    <row r="94" spans="1:6" ht="31.5" customHeight="1">
      <c r="A94" s="144">
        <v>41033900</v>
      </c>
      <c r="B94" s="142" t="s">
        <v>514</v>
      </c>
      <c r="C94" s="166">
        <v>97659600</v>
      </c>
      <c r="D94" s="167">
        <v>97659600</v>
      </c>
      <c r="E94" s="167">
        <v>0</v>
      </c>
      <c r="F94" s="167">
        <v>0</v>
      </c>
    </row>
    <row r="95" spans="1:6" ht="31.5">
      <c r="A95" s="143">
        <v>41050000</v>
      </c>
      <c r="B95" s="9" t="s">
        <v>217</v>
      </c>
      <c r="C95" s="164">
        <v>4433904</v>
      </c>
      <c r="D95" s="165">
        <v>3414480</v>
      </c>
      <c r="E95" s="165">
        <v>1019424</v>
      </c>
      <c r="F95" s="165">
        <v>0</v>
      </c>
    </row>
    <row r="96" spans="1:16" ht="52.5" customHeight="1">
      <c r="A96" s="144">
        <v>41051000</v>
      </c>
      <c r="B96" s="142" t="s">
        <v>515</v>
      </c>
      <c r="C96" s="166">
        <v>1320500</v>
      </c>
      <c r="D96" s="167">
        <v>1320500</v>
      </c>
      <c r="E96" s="167">
        <v>0</v>
      </c>
      <c r="F96" s="167">
        <v>0</v>
      </c>
      <c r="G96" s="2"/>
      <c r="H96" s="2"/>
      <c r="I96" s="2"/>
      <c r="J96" s="2"/>
      <c r="K96" s="2"/>
      <c r="L96" s="2"/>
      <c r="M96" s="2"/>
      <c r="N96" s="2"/>
      <c r="O96" s="2"/>
      <c r="P96" s="147"/>
    </row>
    <row r="97" spans="1:16" ht="57" customHeight="1">
      <c r="A97" s="144">
        <v>41051200</v>
      </c>
      <c r="B97" s="142" t="s">
        <v>240</v>
      </c>
      <c r="C97" s="166">
        <v>300456</v>
      </c>
      <c r="D97" s="167">
        <v>300456</v>
      </c>
      <c r="E97" s="167">
        <v>0</v>
      </c>
      <c r="F97" s="167">
        <v>0</v>
      </c>
      <c r="G97" s="2"/>
      <c r="H97" s="2"/>
      <c r="I97" s="2"/>
      <c r="J97" s="2"/>
      <c r="K97" s="2"/>
      <c r="L97" s="2"/>
      <c r="M97" s="2"/>
      <c r="N97" s="2"/>
      <c r="O97" s="2"/>
      <c r="P97" s="147"/>
    </row>
    <row r="98" spans="1:16" ht="52.5" customHeight="1">
      <c r="A98" s="144">
        <v>41053900</v>
      </c>
      <c r="B98" s="142" t="s">
        <v>120</v>
      </c>
      <c r="C98" s="166">
        <v>1474948</v>
      </c>
      <c r="D98" s="167">
        <v>455524</v>
      </c>
      <c r="E98" s="167">
        <v>1019424</v>
      </c>
      <c r="F98" s="167">
        <v>0</v>
      </c>
      <c r="G98" s="2"/>
      <c r="H98" s="2"/>
      <c r="I98" s="2"/>
      <c r="J98" s="2"/>
      <c r="K98" s="2"/>
      <c r="L98" s="2"/>
      <c r="M98" s="2"/>
      <c r="N98" s="2"/>
      <c r="O98" s="2"/>
      <c r="P98" s="147"/>
    </row>
    <row r="99" spans="1:16" ht="68.25" customHeight="1">
      <c r="A99" s="144">
        <v>41055000</v>
      </c>
      <c r="B99" s="142" t="s">
        <v>241</v>
      </c>
      <c r="C99" s="166">
        <v>1338000</v>
      </c>
      <c r="D99" s="167">
        <v>1338000</v>
      </c>
      <c r="E99" s="167">
        <v>0</v>
      </c>
      <c r="F99" s="167">
        <v>0</v>
      </c>
      <c r="G99" s="2"/>
      <c r="H99" s="2"/>
      <c r="I99" s="2"/>
      <c r="J99" s="2"/>
      <c r="K99" s="2"/>
      <c r="L99" s="2"/>
      <c r="M99" s="2"/>
      <c r="N99" s="2"/>
      <c r="O99" s="2"/>
      <c r="P99" s="147"/>
    </row>
    <row r="100" spans="1:16" ht="54.75" customHeight="1">
      <c r="A100" s="37" t="s">
        <v>224</v>
      </c>
      <c r="B100" s="17" t="s">
        <v>516</v>
      </c>
      <c r="C100" s="164">
        <v>428109787</v>
      </c>
      <c r="D100" s="164">
        <v>402115486</v>
      </c>
      <c r="E100" s="164">
        <v>25994301</v>
      </c>
      <c r="F100" s="164">
        <v>235000</v>
      </c>
      <c r="G100" s="2"/>
      <c r="H100" s="2"/>
      <c r="I100" s="2"/>
      <c r="J100" s="2"/>
      <c r="K100" s="2"/>
      <c r="L100" s="2"/>
      <c r="M100" s="2"/>
      <c r="N100" s="2"/>
      <c r="O100" s="2"/>
      <c r="P100" s="147"/>
    </row>
    <row r="101" spans="1:16" ht="15.75">
      <c r="A101" s="149"/>
      <c r="B101" s="125"/>
      <c r="C101" s="150"/>
      <c r="D101" s="150"/>
      <c r="E101" s="150"/>
      <c r="F101" s="150"/>
      <c r="G101" s="2"/>
      <c r="H101" s="2"/>
      <c r="I101" s="2"/>
      <c r="J101" s="2"/>
      <c r="K101" s="2"/>
      <c r="L101" s="2"/>
      <c r="M101" s="2"/>
      <c r="N101" s="2"/>
      <c r="O101" s="2"/>
      <c r="P101" s="147"/>
    </row>
    <row r="102" spans="1:16" ht="15.75">
      <c r="A102" s="149"/>
      <c r="B102" s="125"/>
      <c r="C102" s="150"/>
      <c r="D102" s="150"/>
      <c r="E102" s="150"/>
      <c r="F102" s="150"/>
      <c r="G102" s="2"/>
      <c r="H102" s="2"/>
      <c r="I102" s="2"/>
      <c r="J102" s="2"/>
      <c r="K102" s="2"/>
      <c r="L102" s="2"/>
      <c r="M102" s="2"/>
      <c r="N102" s="2"/>
      <c r="O102" s="2"/>
      <c r="P102" s="147"/>
    </row>
    <row r="103" spans="1:16" ht="15.75">
      <c r="A103" s="30" t="s">
        <v>282</v>
      </c>
      <c r="B103" s="30"/>
      <c r="C103" s="30" t="s">
        <v>337</v>
      </c>
      <c r="D103" s="30"/>
      <c r="E103" s="30"/>
      <c r="F103" s="30"/>
      <c r="G103" s="2"/>
      <c r="H103" s="2"/>
      <c r="I103" s="2"/>
      <c r="J103" s="2"/>
      <c r="K103" s="2"/>
      <c r="L103" s="2"/>
      <c r="M103" s="2"/>
      <c r="N103" s="2"/>
      <c r="O103" s="2"/>
      <c r="P103" s="147"/>
    </row>
    <row r="104" spans="1:16" ht="15.75">
      <c r="A104" s="30"/>
      <c r="B104" s="30"/>
      <c r="C104" s="30"/>
      <c r="D104" s="30"/>
      <c r="E104" s="30"/>
      <c r="F104" s="30"/>
      <c r="G104" s="2"/>
      <c r="H104" s="2"/>
      <c r="I104" s="2"/>
      <c r="J104" s="2"/>
      <c r="K104" s="2"/>
      <c r="L104" s="2"/>
      <c r="M104" s="2"/>
      <c r="N104" s="2"/>
      <c r="O104" s="2"/>
      <c r="P104" s="147"/>
    </row>
    <row r="105" spans="1:16" ht="15.75">
      <c r="A105" s="186" t="s">
        <v>517</v>
      </c>
      <c r="B105" s="186"/>
      <c r="C105" s="186"/>
      <c r="D105" s="186"/>
      <c r="E105" s="186"/>
      <c r="F105" s="186"/>
      <c r="G105" s="2"/>
      <c r="H105" s="2"/>
      <c r="I105" s="2"/>
      <c r="J105" s="2"/>
      <c r="K105" s="2"/>
      <c r="L105" s="2"/>
      <c r="M105" s="2"/>
      <c r="N105" s="2"/>
      <c r="O105" s="2"/>
      <c r="P105" s="147"/>
    </row>
    <row r="106" spans="1:16" ht="15.75">
      <c r="A106" s="145"/>
      <c r="B106" s="145"/>
      <c r="C106" s="145"/>
      <c r="D106" s="145"/>
      <c r="E106" s="145"/>
      <c r="F106" s="145"/>
      <c r="G106" s="2"/>
      <c r="H106" s="2"/>
      <c r="I106" s="2"/>
      <c r="J106" s="2"/>
      <c r="K106" s="2"/>
      <c r="L106" s="2"/>
      <c r="M106" s="2"/>
      <c r="N106" s="2"/>
      <c r="O106" s="2"/>
      <c r="P106" s="147"/>
    </row>
    <row r="107" spans="1:16" ht="15.75">
      <c r="A107" s="148" t="s">
        <v>518</v>
      </c>
      <c r="B107" s="30"/>
      <c r="C107" s="30" t="s">
        <v>214</v>
      </c>
      <c r="D107" s="30"/>
      <c r="E107" s="30"/>
      <c r="F107" s="30"/>
      <c r="G107" s="2"/>
      <c r="H107" s="2"/>
      <c r="I107" s="2"/>
      <c r="J107" s="2"/>
      <c r="K107" s="2"/>
      <c r="L107" s="2"/>
      <c r="M107" s="2"/>
      <c r="N107" s="2"/>
      <c r="O107" s="2"/>
      <c r="P107" s="147"/>
    </row>
    <row r="108" spans="1:6" ht="15.75">
      <c r="A108" s="27"/>
      <c r="B108" s="27"/>
      <c r="C108" s="27"/>
      <c r="D108" s="27"/>
      <c r="E108" s="27"/>
      <c r="F108" s="27"/>
    </row>
  </sheetData>
  <sheetProtection/>
  <mergeCells count="9">
    <mergeCell ref="A105:F105"/>
    <mergeCell ref="A6:F6"/>
    <mergeCell ref="A10:A12"/>
    <mergeCell ref="B10:B12"/>
    <mergeCell ref="C10:C12"/>
    <mergeCell ref="D10:D12"/>
    <mergeCell ref="E10:F10"/>
    <mergeCell ref="E11:E12"/>
    <mergeCell ref="F11:F12"/>
  </mergeCells>
  <printOptions/>
  <pageMargins left="0.7086614173228347" right="0.7086614173228347" top="0.7480314960629921" bottom="0.7480314960629921" header="0.31496062992125984" footer="0.31496062992125984"/>
  <pageSetup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dimension ref="B1:I41"/>
  <sheetViews>
    <sheetView tabSelected="1" view="pageBreakPreview" zoomScale="60" zoomScalePageLayoutView="0" workbookViewId="0" topLeftCell="A5">
      <selection activeCell="D24" sqref="D24:G32"/>
    </sheetView>
  </sheetViews>
  <sheetFormatPr defaultColWidth="9.00390625" defaultRowHeight="12.75"/>
  <cols>
    <col min="3" max="3" width="35.25390625" style="0" customWidth="1"/>
    <col min="4" max="4" width="22.75390625" style="0" customWidth="1"/>
    <col min="5" max="5" width="20.00390625" style="0" customWidth="1"/>
    <col min="6" max="6" width="18.875" style="0" customWidth="1"/>
    <col min="7" max="7" width="31.25390625" style="0" customWidth="1"/>
  </cols>
  <sheetData>
    <row r="1" spans="2:7" ht="15.75">
      <c r="B1" s="10"/>
      <c r="C1" s="10"/>
      <c r="D1" s="10"/>
      <c r="E1" s="10"/>
      <c r="F1" s="10"/>
      <c r="G1" s="10" t="s">
        <v>38</v>
      </c>
    </row>
    <row r="2" spans="2:7" ht="15.75">
      <c r="B2" s="10"/>
      <c r="C2" s="10"/>
      <c r="D2" s="10"/>
      <c r="E2" s="10"/>
      <c r="F2" s="10"/>
      <c r="G2" s="10" t="s">
        <v>8</v>
      </c>
    </row>
    <row r="3" spans="2:7" ht="15.75">
      <c r="B3" s="10"/>
      <c r="C3" s="10"/>
      <c r="D3" s="10"/>
      <c r="E3" s="10"/>
      <c r="F3" s="10"/>
      <c r="G3" s="30" t="s">
        <v>281</v>
      </c>
    </row>
    <row r="4" spans="2:7" ht="15.75">
      <c r="B4" s="10"/>
      <c r="C4" s="10"/>
      <c r="D4" s="10"/>
      <c r="E4" s="10"/>
      <c r="F4" s="10"/>
      <c r="G4" s="30" t="s">
        <v>349</v>
      </c>
    </row>
    <row r="5" spans="2:7" ht="15.75">
      <c r="B5" s="2"/>
      <c r="C5" s="2"/>
      <c r="D5" s="2"/>
      <c r="E5" s="2"/>
      <c r="F5" s="2"/>
      <c r="G5" s="2"/>
    </row>
    <row r="6" spans="2:7" ht="15.75">
      <c r="B6" s="199" t="s">
        <v>242</v>
      </c>
      <c r="C6" s="200"/>
      <c r="D6" s="200"/>
      <c r="E6" s="200"/>
      <c r="F6" s="200"/>
      <c r="G6" s="200"/>
    </row>
    <row r="7" spans="2:7" ht="15.75">
      <c r="B7" s="43"/>
      <c r="C7" s="61" t="s">
        <v>288</v>
      </c>
      <c r="D7" s="44"/>
      <c r="E7" s="44"/>
      <c r="F7" s="44"/>
      <c r="G7" s="44"/>
    </row>
    <row r="8" spans="2:7" ht="15.75">
      <c r="B8" s="10"/>
      <c r="C8" s="59" t="s">
        <v>280</v>
      </c>
      <c r="D8" s="10"/>
      <c r="E8" s="10"/>
      <c r="F8" s="10"/>
      <c r="G8" s="11" t="s">
        <v>15</v>
      </c>
    </row>
    <row r="9" spans="2:7" ht="12.75" customHeight="1">
      <c r="B9" s="189" t="s">
        <v>13</v>
      </c>
      <c r="C9" s="189" t="s">
        <v>219</v>
      </c>
      <c r="D9" s="190" t="s">
        <v>220</v>
      </c>
      <c r="E9" s="189" t="s">
        <v>4</v>
      </c>
      <c r="F9" s="189" t="s">
        <v>5</v>
      </c>
      <c r="G9" s="189"/>
    </row>
    <row r="10" spans="2:7" ht="12.75" customHeight="1">
      <c r="B10" s="189"/>
      <c r="C10" s="189"/>
      <c r="D10" s="189"/>
      <c r="E10" s="189"/>
      <c r="F10" s="189" t="s">
        <v>221</v>
      </c>
      <c r="G10" s="189" t="s">
        <v>222</v>
      </c>
    </row>
    <row r="11" spans="2:7" ht="34.5" customHeight="1">
      <c r="B11" s="189"/>
      <c r="C11" s="189"/>
      <c r="D11" s="189"/>
      <c r="E11" s="189"/>
      <c r="F11" s="189"/>
      <c r="G11" s="189"/>
    </row>
    <row r="12" spans="2:7" ht="15.75">
      <c r="B12" s="41">
        <v>1</v>
      </c>
      <c r="C12" s="41">
        <v>2</v>
      </c>
      <c r="D12" s="42">
        <v>3</v>
      </c>
      <c r="E12" s="41">
        <v>4</v>
      </c>
      <c r="F12" s="41">
        <v>5</v>
      </c>
      <c r="G12" s="41">
        <v>6</v>
      </c>
    </row>
    <row r="13" spans="2:7" ht="15.75">
      <c r="B13" s="194" t="s">
        <v>223</v>
      </c>
      <c r="C13" s="195"/>
      <c r="D13" s="195"/>
      <c r="E13" s="195"/>
      <c r="F13" s="195"/>
      <c r="G13" s="195"/>
    </row>
    <row r="14" spans="2:7" ht="29.25" customHeight="1">
      <c r="B14" s="162">
        <v>200000</v>
      </c>
      <c r="C14" s="9" t="s">
        <v>18</v>
      </c>
      <c r="D14" s="47">
        <v>23580585</v>
      </c>
      <c r="E14" s="232">
        <v>-750658</v>
      </c>
      <c r="F14" s="232">
        <v>24331243</v>
      </c>
      <c r="G14" s="232">
        <v>20405779</v>
      </c>
    </row>
    <row r="15" spans="2:9" ht="31.5">
      <c r="B15" s="162">
        <v>208000</v>
      </c>
      <c r="C15" s="9" t="s">
        <v>19</v>
      </c>
      <c r="D15" s="47">
        <v>23580585</v>
      </c>
      <c r="E15" s="232">
        <v>-750658</v>
      </c>
      <c r="F15" s="232">
        <v>24331243</v>
      </c>
      <c r="G15" s="232">
        <v>20405779</v>
      </c>
      <c r="H15" s="3"/>
      <c r="I15" s="3"/>
    </row>
    <row r="16" spans="2:7" ht="31.5">
      <c r="B16" s="163">
        <v>208100</v>
      </c>
      <c r="C16" s="161" t="s">
        <v>356</v>
      </c>
      <c r="D16" s="48">
        <v>23620585</v>
      </c>
      <c r="E16" s="49">
        <v>23495669</v>
      </c>
      <c r="F16" s="49">
        <v>124916</v>
      </c>
      <c r="G16" s="49">
        <v>0</v>
      </c>
    </row>
    <row r="17" spans="2:7" ht="31.5">
      <c r="B17" s="163"/>
      <c r="C17" s="161" t="s">
        <v>357</v>
      </c>
      <c r="D17" s="48">
        <f>E17</f>
        <v>701912</v>
      </c>
      <c r="E17" s="49">
        <f>429644+21801+250467</f>
        <v>701912</v>
      </c>
      <c r="F17" s="49"/>
      <c r="G17" s="49"/>
    </row>
    <row r="18" spans="2:7" ht="15.75">
      <c r="B18" s="163">
        <v>208200</v>
      </c>
      <c r="C18" s="161" t="s">
        <v>20</v>
      </c>
      <c r="D18" s="48">
        <v>40000</v>
      </c>
      <c r="E18" s="49">
        <v>40000</v>
      </c>
      <c r="F18" s="49">
        <v>0</v>
      </c>
      <c r="G18" s="49">
        <v>0</v>
      </c>
    </row>
    <row r="19" spans="2:7" ht="63">
      <c r="B19" s="163">
        <v>208400</v>
      </c>
      <c r="C19" s="161" t="s">
        <v>293</v>
      </c>
      <c r="D19" s="48">
        <v>0</v>
      </c>
      <c r="E19" s="49">
        <v>-24206327</v>
      </c>
      <c r="F19" s="49">
        <v>24206327</v>
      </c>
      <c r="G19" s="49">
        <v>20405779</v>
      </c>
    </row>
    <row r="20" spans="2:7" ht="78.75">
      <c r="B20" s="163"/>
      <c r="C20" s="161" t="s">
        <v>294</v>
      </c>
      <c r="D20" s="48">
        <v>0</v>
      </c>
      <c r="E20" s="49">
        <f>E19+G19</f>
        <v>-3800548</v>
      </c>
      <c r="F20" s="49">
        <f>-E20</f>
        <v>3800548</v>
      </c>
      <c r="G20" s="49"/>
    </row>
    <row r="21" spans="2:7" ht="94.5">
      <c r="B21" s="163"/>
      <c r="C21" s="161" t="s">
        <v>438</v>
      </c>
      <c r="D21" s="48">
        <f>E21+F21</f>
        <v>0</v>
      </c>
      <c r="E21" s="49">
        <v>-3699406</v>
      </c>
      <c r="F21" s="49">
        <v>3699406</v>
      </c>
      <c r="G21" s="49"/>
    </row>
    <row r="22" spans="2:7" ht="15.75">
      <c r="B22" s="37" t="s">
        <v>224</v>
      </c>
      <c r="C22" s="17" t="s">
        <v>225</v>
      </c>
      <c r="D22" s="47">
        <v>20405779</v>
      </c>
      <c r="E22" s="47">
        <v>-5039421</v>
      </c>
      <c r="F22" s="47">
        <v>17022839</v>
      </c>
      <c r="G22" s="47">
        <v>13097375</v>
      </c>
    </row>
    <row r="23" spans="2:7" ht="15.75">
      <c r="B23" s="196" t="s">
        <v>226</v>
      </c>
      <c r="C23" s="197"/>
      <c r="D23" s="197"/>
      <c r="E23" s="197"/>
      <c r="F23" s="197"/>
      <c r="G23" s="198"/>
    </row>
    <row r="24" spans="2:7" ht="31.5">
      <c r="B24" s="162">
        <v>600000</v>
      </c>
      <c r="C24" s="9" t="s">
        <v>21</v>
      </c>
      <c r="D24" s="47">
        <v>23580585</v>
      </c>
      <c r="E24" s="232">
        <v>-750658</v>
      </c>
      <c r="F24" s="232">
        <v>24331243</v>
      </c>
      <c r="G24" s="232">
        <v>20405779</v>
      </c>
    </row>
    <row r="25" spans="2:7" s="36" customFormat="1" ht="31.5">
      <c r="B25" s="162">
        <v>602000</v>
      </c>
      <c r="C25" s="9" t="s">
        <v>22</v>
      </c>
      <c r="D25" s="47">
        <v>23580585</v>
      </c>
      <c r="E25" s="232">
        <v>-750658</v>
      </c>
      <c r="F25" s="232">
        <v>24331243</v>
      </c>
      <c r="G25" s="232">
        <v>20405779</v>
      </c>
    </row>
    <row r="26" spans="2:7" s="36" customFormat="1" ht="31.5">
      <c r="B26" s="163">
        <v>602100</v>
      </c>
      <c r="C26" s="161" t="s">
        <v>356</v>
      </c>
      <c r="D26" s="48">
        <v>23620585</v>
      </c>
      <c r="E26" s="49">
        <v>23495669</v>
      </c>
      <c r="F26" s="49">
        <v>124916</v>
      </c>
      <c r="G26" s="49">
        <v>0</v>
      </c>
    </row>
    <row r="27" spans="2:7" s="36" customFormat="1" ht="31.5">
      <c r="B27" s="163"/>
      <c r="C27" s="161" t="s">
        <v>357</v>
      </c>
      <c r="D27" s="48">
        <f>E27</f>
        <v>701912</v>
      </c>
      <c r="E27" s="49">
        <f>429644+21801+250467</f>
        <v>701912</v>
      </c>
      <c r="F27" s="49"/>
      <c r="G27" s="49"/>
    </row>
    <row r="28" spans="2:7" ht="15.75">
      <c r="B28" s="163">
        <v>602200</v>
      </c>
      <c r="C28" s="161" t="s">
        <v>20</v>
      </c>
      <c r="D28" s="48">
        <v>40000</v>
      </c>
      <c r="E28" s="49">
        <v>40000</v>
      </c>
      <c r="F28" s="49">
        <v>0</v>
      </c>
      <c r="G28" s="49">
        <v>0</v>
      </c>
    </row>
    <row r="29" spans="2:7" ht="63">
      <c r="B29" s="163">
        <v>602400</v>
      </c>
      <c r="C29" s="161" t="s">
        <v>293</v>
      </c>
      <c r="D29" s="48">
        <v>0</v>
      </c>
      <c r="E29" s="49">
        <v>-24206327</v>
      </c>
      <c r="F29" s="49">
        <v>24206327</v>
      </c>
      <c r="G29" s="49">
        <v>20405779</v>
      </c>
    </row>
    <row r="30" spans="2:7" ht="78.75">
      <c r="B30" s="163"/>
      <c r="C30" s="161" t="s">
        <v>294</v>
      </c>
      <c r="D30" s="48">
        <v>0</v>
      </c>
      <c r="E30" s="49">
        <f>E29+G29</f>
        <v>-3800548</v>
      </c>
      <c r="F30" s="49">
        <f>-E30</f>
        <v>3800548</v>
      </c>
      <c r="G30" s="49"/>
    </row>
    <row r="31" spans="2:7" ht="94.5">
      <c r="B31" s="163"/>
      <c r="C31" s="161" t="s">
        <v>438</v>
      </c>
      <c r="D31" s="48">
        <f>E31+F31</f>
        <v>0</v>
      </c>
      <c r="E31" s="49">
        <v>-3699406</v>
      </c>
      <c r="F31" s="49">
        <v>3699406</v>
      </c>
      <c r="G31" s="49"/>
    </row>
    <row r="32" spans="2:7" ht="34.5" customHeight="1">
      <c r="B32" s="37" t="s">
        <v>224</v>
      </c>
      <c r="C32" s="17" t="s">
        <v>225</v>
      </c>
      <c r="D32" s="47">
        <v>20405779</v>
      </c>
      <c r="E32" s="47">
        <v>-5039421</v>
      </c>
      <c r="F32" s="47">
        <v>17022839</v>
      </c>
      <c r="G32" s="47">
        <v>13097375</v>
      </c>
    </row>
    <row r="33" spans="2:7" ht="15.75">
      <c r="B33" s="2"/>
      <c r="C33" s="2"/>
      <c r="D33" s="2"/>
      <c r="E33" s="2"/>
      <c r="F33" s="2"/>
      <c r="G33" s="2"/>
    </row>
    <row r="34" spans="2:7" ht="15.75">
      <c r="B34" s="2"/>
      <c r="C34" s="2"/>
      <c r="D34" s="2"/>
      <c r="E34" s="2"/>
      <c r="F34" s="2"/>
      <c r="G34" s="2"/>
    </row>
    <row r="35" spans="2:7" ht="15.75">
      <c r="B35" s="30" t="s">
        <v>282</v>
      </c>
      <c r="C35" s="30"/>
      <c r="D35" s="30"/>
      <c r="E35" s="30" t="s">
        <v>337</v>
      </c>
      <c r="F35" s="2"/>
      <c r="G35" s="2"/>
    </row>
    <row r="36" spans="2:7" ht="15.75">
      <c r="B36" s="2"/>
      <c r="C36" s="2"/>
      <c r="D36" s="2"/>
      <c r="E36" s="2"/>
      <c r="F36" s="2"/>
      <c r="G36" s="2"/>
    </row>
    <row r="37" spans="2:7" ht="15.75">
      <c r="B37" s="2"/>
      <c r="C37" s="2"/>
      <c r="D37" s="2"/>
      <c r="E37" s="2"/>
      <c r="F37" s="2"/>
      <c r="G37" s="2"/>
    </row>
    <row r="38" spans="2:7" ht="15.75">
      <c r="B38" s="193" t="s">
        <v>243</v>
      </c>
      <c r="C38" s="193"/>
      <c r="D38" s="193"/>
      <c r="E38" s="193"/>
      <c r="F38" s="193"/>
      <c r="G38" s="193"/>
    </row>
    <row r="39" spans="2:7" ht="15.75">
      <c r="B39" s="2"/>
      <c r="C39" s="2"/>
      <c r="D39" s="2"/>
      <c r="E39" s="2"/>
      <c r="F39" s="2"/>
      <c r="G39" s="2"/>
    </row>
    <row r="40" spans="2:7" ht="15.75">
      <c r="B40" s="6" t="s">
        <v>244</v>
      </c>
      <c r="C40" s="2"/>
      <c r="D40" s="2"/>
      <c r="E40" s="2" t="s">
        <v>214</v>
      </c>
      <c r="F40" s="2"/>
      <c r="G40" s="2"/>
    </row>
    <row r="41" spans="2:7" ht="15.75">
      <c r="B41" s="2"/>
      <c r="C41" s="2"/>
      <c r="D41" s="2"/>
      <c r="E41" s="2"/>
      <c r="F41" s="2"/>
      <c r="G41" s="2"/>
    </row>
  </sheetData>
  <sheetProtection/>
  <mergeCells count="11">
    <mergeCell ref="B6:G6"/>
    <mergeCell ref="E9:E11"/>
    <mergeCell ref="F9:G9"/>
    <mergeCell ref="F10:F11"/>
    <mergeCell ref="G10:G11"/>
    <mergeCell ref="B38:G38"/>
    <mergeCell ref="B13:G13"/>
    <mergeCell ref="B23:G23"/>
    <mergeCell ref="B9:B11"/>
    <mergeCell ref="C9:C11"/>
    <mergeCell ref="D9:D11"/>
  </mergeCells>
  <printOptions/>
  <pageMargins left="0.26" right="0.19" top="0.75" bottom="0.75" header="0.3" footer="0.3"/>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P117"/>
  <sheetViews>
    <sheetView view="pageBreakPreview" zoomScale="60" zoomScalePageLayoutView="0" workbookViewId="0" topLeftCell="A1">
      <pane xSplit="4" ySplit="13" topLeftCell="E44" activePane="bottomRight" state="frozen"/>
      <selection pane="topLeft" activeCell="A1" sqref="A1"/>
      <selection pane="topRight" activeCell="E1" sqref="E1"/>
      <selection pane="bottomLeft" activeCell="A13" sqref="A13"/>
      <selection pane="bottomRight" activeCell="A48" sqref="A48:D48"/>
    </sheetView>
  </sheetViews>
  <sheetFormatPr defaultColWidth="9.00390625" defaultRowHeight="12.75"/>
  <cols>
    <col min="1" max="1" width="21.625" style="0" customWidth="1"/>
    <col min="2" max="2" width="12.00390625" style="0" customWidth="1"/>
    <col min="3" max="3" width="13.125" style="0" customWidth="1"/>
    <col min="4" max="4" width="58.25390625" style="0" customWidth="1"/>
    <col min="5" max="5" width="19.75390625" style="0" customWidth="1"/>
    <col min="6" max="6" width="18.25390625" style="0" customWidth="1"/>
    <col min="7" max="7" width="17.625" style="0" customWidth="1"/>
    <col min="8" max="8" width="17.25390625" style="0" customWidth="1"/>
    <col min="9" max="9" width="19.125" style="0" customWidth="1"/>
    <col min="10" max="10" width="17.00390625" style="0" customWidth="1"/>
    <col min="11" max="11" width="16.75390625" style="0" customWidth="1"/>
    <col min="12" max="12" width="19.125" style="0" bestFit="1" customWidth="1"/>
    <col min="13" max="13" width="15.375" style="0" customWidth="1"/>
    <col min="14" max="14" width="15.125" style="0" customWidth="1"/>
    <col min="15" max="15" width="19.375" style="0" customWidth="1"/>
    <col min="16" max="16" width="20.00390625" style="0" customWidth="1"/>
  </cols>
  <sheetData>
    <row r="1" spans="1:16" ht="15.75">
      <c r="A1" s="12"/>
      <c r="B1" s="12"/>
      <c r="C1" s="12"/>
      <c r="D1" s="12"/>
      <c r="E1" s="12"/>
      <c r="F1" s="12"/>
      <c r="G1" s="12"/>
      <c r="H1" s="12"/>
      <c r="I1" s="12"/>
      <c r="J1" s="12"/>
      <c r="K1" s="12"/>
      <c r="L1" s="12"/>
      <c r="M1" s="12"/>
      <c r="N1" s="12"/>
      <c r="O1" s="12" t="s">
        <v>39</v>
      </c>
      <c r="P1" s="12"/>
    </row>
    <row r="2" spans="1:16" ht="15.75">
      <c r="A2" s="12"/>
      <c r="B2" s="12"/>
      <c r="C2" s="12"/>
      <c r="D2" s="12"/>
      <c r="E2" s="12"/>
      <c r="F2" s="12"/>
      <c r="G2" s="12"/>
      <c r="H2" s="12"/>
      <c r="I2" s="12"/>
      <c r="J2" s="12"/>
      <c r="K2" s="12"/>
      <c r="L2" s="12"/>
      <c r="M2" s="12"/>
      <c r="N2" s="12"/>
      <c r="O2" s="12" t="s">
        <v>8</v>
      </c>
      <c r="P2" s="12"/>
    </row>
    <row r="3" spans="1:16" ht="15.75">
      <c r="A3" s="12"/>
      <c r="B3" s="12"/>
      <c r="C3" s="12"/>
      <c r="D3" s="12"/>
      <c r="E3" s="12"/>
      <c r="F3" s="12"/>
      <c r="G3" s="12"/>
      <c r="H3" s="12"/>
      <c r="I3" s="12"/>
      <c r="J3" s="12"/>
      <c r="K3" s="12"/>
      <c r="L3" s="12"/>
      <c r="M3" s="12"/>
      <c r="N3" s="12"/>
      <c r="O3" s="30" t="s">
        <v>281</v>
      </c>
      <c r="P3" s="12"/>
    </row>
    <row r="4" spans="1:16" ht="15.75">
      <c r="A4" s="12"/>
      <c r="B4" s="12"/>
      <c r="C4" s="12"/>
      <c r="D4" s="12"/>
      <c r="E4" s="12"/>
      <c r="F4" s="12"/>
      <c r="G4" s="12"/>
      <c r="H4" s="12"/>
      <c r="I4" s="12"/>
      <c r="J4" s="12"/>
      <c r="K4" s="12"/>
      <c r="L4" s="12"/>
      <c r="M4" s="12"/>
      <c r="N4" s="12"/>
      <c r="O4" s="30" t="s">
        <v>349</v>
      </c>
      <c r="P4" s="12"/>
    </row>
    <row r="5" spans="1:16" ht="15.75">
      <c r="A5" s="2"/>
      <c r="B5" s="2"/>
      <c r="C5" s="2"/>
      <c r="D5" s="2"/>
      <c r="E5" s="2"/>
      <c r="F5" s="2"/>
      <c r="G5" s="2"/>
      <c r="H5" s="2"/>
      <c r="I5" s="2"/>
      <c r="J5" s="2"/>
      <c r="K5" s="2"/>
      <c r="L5" s="2"/>
      <c r="M5" s="2"/>
      <c r="N5" s="2"/>
      <c r="O5" s="2"/>
      <c r="P5" s="2"/>
    </row>
    <row r="6" spans="1:16" ht="15.75">
      <c r="A6" s="201"/>
      <c r="B6" s="202"/>
      <c r="C6" s="202"/>
      <c r="D6" s="202"/>
      <c r="E6" s="202"/>
      <c r="F6" s="202"/>
      <c r="G6" s="202"/>
      <c r="H6" s="202"/>
      <c r="I6" s="202"/>
      <c r="J6" s="202"/>
      <c r="K6" s="202"/>
      <c r="L6" s="202"/>
      <c r="M6" s="202"/>
      <c r="N6" s="202"/>
      <c r="O6" s="202"/>
      <c r="P6" s="202"/>
    </row>
    <row r="7" spans="1:16" ht="15.75">
      <c r="A7" s="201" t="s">
        <v>251</v>
      </c>
      <c r="B7" s="202"/>
      <c r="C7" s="202"/>
      <c r="D7" s="202"/>
      <c r="E7" s="202"/>
      <c r="F7" s="202"/>
      <c r="G7" s="202"/>
      <c r="H7" s="202"/>
      <c r="I7" s="202"/>
      <c r="J7" s="202"/>
      <c r="K7" s="202"/>
      <c r="L7" s="202"/>
      <c r="M7" s="202"/>
      <c r="N7" s="202"/>
      <c r="O7" s="202"/>
      <c r="P7" s="202"/>
    </row>
    <row r="8" spans="1:16" ht="15.75">
      <c r="A8" s="61" t="s">
        <v>288</v>
      </c>
      <c r="B8" s="45"/>
      <c r="C8" s="45"/>
      <c r="D8" s="45"/>
      <c r="E8" s="45"/>
      <c r="F8" s="45"/>
      <c r="G8" s="45"/>
      <c r="H8" s="45"/>
      <c r="I8" s="45"/>
      <c r="J8" s="45"/>
      <c r="K8" s="45"/>
      <c r="L8" s="45"/>
      <c r="M8" s="45"/>
      <c r="N8" s="45"/>
      <c r="O8" s="45"/>
      <c r="P8" s="45"/>
    </row>
    <row r="9" spans="1:16" ht="15.75">
      <c r="A9" s="59" t="s">
        <v>280</v>
      </c>
      <c r="B9" s="12"/>
      <c r="C9" s="12"/>
      <c r="D9" s="12"/>
      <c r="E9" s="12"/>
      <c r="F9" s="12"/>
      <c r="G9" s="12"/>
      <c r="H9" s="12"/>
      <c r="I9" s="12"/>
      <c r="J9" s="12"/>
      <c r="K9" s="12"/>
      <c r="L9" s="12"/>
      <c r="M9" s="12"/>
      <c r="N9" s="12"/>
      <c r="O9" s="12"/>
      <c r="P9" s="13" t="s">
        <v>15</v>
      </c>
    </row>
    <row r="10" spans="1:16" ht="12.75" customHeight="1">
      <c r="A10" s="189" t="s">
        <v>227</v>
      </c>
      <c r="B10" s="189" t="s">
        <v>228</v>
      </c>
      <c r="C10" s="189" t="s">
        <v>229</v>
      </c>
      <c r="D10" s="189" t="s">
        <v>230</v>
      </c>
      <c r="E10" s="189" t="s">
        <v>4</v>
      </c>
      <c r="F10" s="189"/>
      <c r="G10" s="189"/>
      <c r="H10" s="189"/>
      <c r="I10" s="189"/>
      <c r="J10" s="189" t="s">
        <v>5</v>
      </c>
      <c r="K10" s="189"/>
      <c r="L10" s="189"/>
      <c r="M10" s="189"/>
      <c r="N10" s="189"/>
      <c r="O10" s="189"/>
      <c r="P10" s="190" t="s">
        <v>23</v>
      </c>
    </row>
    <row r="11" spans="1:16" ht="12.75" customHeight="1">
      <c r="A11" s="189"/>
      <c r="B11" s="189"/>
      <c r="C11" s="189"/>
      <c r="D11" s="189"/>
      <c r="E11" s="190" t="s">
        <v>221</v>
      </c>
      <c r="F11" s="189" t="s">
        <v>24</v>
      </c>
      <c r="G11" s="189" t="s">
        <v>25</v>
      </c>
      <c r="H11" s="189"/>
      <c r="I11" s="189" t="s">
        <v>26</v>
      </c>
      <c r="J11" s="190" t="s">
        <v>221</v>
      </c>
      <c r="K11" s="189" t="s">
        <v>222</v>
      </c>
      <c r="L11" s="189" t="s">
        <v>24</v>
      </c>
      <c r="M11" s="189" t="s">
        <v>25</v>
      </c>
      <c r="N11" s="189"/>
      <c r="O11" s="189" t="s">
        <v>26</v>
      </c>
      <c r="P11" s="189"/>
    </row>
    <row r="12" spans="1:16" ht="12.75" customHeight="1">
      <c r="A12" s="189"/>
      <c r="B12" s="189"/>
      <c r="C12" s="189"/>
      <c r="D12" s="189"/>
      <c r="E12" s="189"/>
      <c r="F12" s="189"/>
      <c r="G12" s="189" t="s">
        <v>27</v>
      </c>
      <c r="H12" s="189" t="s">
        <v>28</v>
      </c>
      <c r="I12" s="189"/>
      <c r="J12" s="189"/>
      <c r="K12" s="189"/>
      <c r="L12" s="189"/>
      <c r="M12" s="189" t="s">
        <v>27</v>
      </c>
      <c r="N12" s="189" t="s">
        <v>28</v>
      </c>
      <c r="O12" s="189"/>
      <c r="P12" s="189"/>
    </row>
    <row r="13" spans="1:16" ht="121.5" customHeight="1">
      <c r="A13" s="189"/>
      <c r="B13" s="189"/>
      <c r="C13" s="189"/>
      <c r="D13" s="189"/>
      <c r="E13" s="189"/>
      <c r="F13" s="189"/>
      <c r="G13" s="189"/>
      <c r="H13" s="189"/>
      <c r="I13" s="189"/>
      <c r="J13" s="189"/>
      <c r="K13" s="189"/>
      <c r="L13" s="189"/>
      <c r="M13" s="189"/>
      <c r="N13" s="189"/>
      <c r="O13" s="189"/>
      <c r="P13" s="189"/>
    </row>
    <row r="14" spans="1:16" ht="15.75">
      <c r="A14" s="41">
        <v>1</v>
      </c>
      <c r="B14" s="41">
        <v>2</v>
      </c>
      <c r="C14" s="41">
        <v>3</v>
      </c>
      <c r="D14" s="41">
        <v>4</v>
      </c>
      <c r="E14" s="42">
        <v>5</v>
      </c>
      <c r="F14" s="41">
        <v>6</v>
      </c>
      <c r="G14" s="41">
        <v>7</v>
      </c>
      <c r="H14" s="41">
        <v>8</v>
      </c>
      <c r="I14" s="41">
        <v>9</v>
      </c>
      <c r="J14" s="42">
        <v>10</v>
      </c>
      <c r="K14" s="41">
        <v>11</v>
      </c>
      <c r="L14" s="41">
        <v>12</v>
      </c>
      <c r="M14" s="41">
        <v>13</v>
      </c>
      <c r="N14" s="41">
        <v>14</v>
      </c>
      <c r="O14" s="41">
        <v>15</v>
      </c>
      <c r="P14" s="42">
        <v>16</v>
      </c>
    </row>
    <row r="15" spans="1:16" ht="117" customHeight="1">
      <c r="A15" s="14" t="s">
        <v>126</v>
      </c>
      <c r="B15" s="9"/>
      <c r="C15" s="50"/>
      <c r="D15" s="53" t="s">
        <v>295</v>
      </c>
      <c r="E15" s="168">
        <v>35253151</v>
      </c>
      <c r="F15" s="169">
        <v>33165977</v>
      </c>
      <c r="G15" s="169">
        <v>24422947</v>
      </c>
      <c r="H15" s="169">
        <v>1059300</v>
      </c>
      <c r="I15" s="169">
        <v>2087174</v>
      </c>
      <c r="J15" s="168">
        <v>2004000</v>
      </c>
      <c r="K15" s="169">
        <v>1944000</v>
      </c>
      <c r="L15" s="169">
        <v>60000</v>
      </c>
      <c r="M15" s="169">
        <v>0</v>
      </c>
      <c r="N15" s="169">
        <v>35000</v>
      </c>
      <c r="O15" s="169">
        <v>1944000</v>
      </c>
      <c r="P15" s="168">
        <v>37257151</v>
      </c>
    </row>
    <row r="16" spans="1:16" ht="24.75" customHeight="1">
      <c r="A16" s="14" t="s">
        <v>127</v>
      </c>
      <c r="B16" s="9"/>
      <c r="C16" s="50"/>
      <c r="D16" s="53" t="s">
        <v>29</v>
      </c>
      <c r="E16" s="168">
        <v>35253151</v>
      </c>
      <c r="F16" s="169">
        <v>33165977</v>
      </c>
      <c r="G16" s="169">
        <v>24422947</v>
      </c>
      <c r="H16" s="169">
        <v>1059300</v>
      </c>
      <c r="I16" s="169">
        <v>2087174</v>
      </c>
      <c r="J16" s="168">
        <v>2004000</v>
      </c>
      <c r="K16" s="169">
        <v>1944000</v>
      </c>
      <c r="L16" s="169">
        <v>60000</v>
      </c>
      <c r="M16" s="169">
        <v>0</v>
      </c>
      <c r="N16" s="169">
        <v>35000</v>
      </c>
      <c r="O16" s="169">
        <v>1944000</v>
      </c>
      <c r="P16" s="168">
        <v>37257151</v>
      </c>
    </row>
    <row r="17" spans="1:16" ht="89.25" customHeight="1">
      <c r="A17" s="46" t="s">
        <v>128</v>
      </c>
      <c r="B17" s="46" t="s">
        <v>71</v>
      </c>
      <c r="C17" s="51" t="s">
        <v>52</v>
      </c>
      <c r="D17" s="51" t="s">
        <v>72</v>
      </c>
      <c r="E17" s="170">
        <v>33165977</v>
      </c>
      <c r="F17" s="171">
        <v>33165977</v>
      </c>
      <c r="G17" s="171">
        <v>24422947</v>
      </c>
      <c r="H17" s="171">
        <v>1059300</v>
      </c>
      <c r="I17" s="171">
        <v>0</v>
      </c>
      <c r="J17" s="170">
        <v>354000</v>
      </c>
      <c r="K17" s="171">
        <v>294000</v>
      </c>
      <c r="L17" s="171">
        <v>60000</v>
      </c>
      <c r="M17" s="171">
        <v>0</v>
      </c>
      <c r="N17" s="171">
        <v>35000</v>
      </c>
      <c r="O17" s="171">
        <v>294000</v>
      </c>
      <c r="P17" s="170">
        <v>33519977</v>
      </c>
    </row>
    <row r="18" spans="1:16" ht="78" customHeight="1">
      <c r="A18" s="46" t="s">
        <v>245</v>
      </c>
      <c r="B18" s="46" t="s">
        <v>109</v>
      </c>
      <c r="C18" s="51" t="s">
        <v>10</v>
      </c>
      <c r="D18" s="51" t="s">
        <v>110</v>
      </c>
      <c r="E18" s="170">
        <v>2087174</v>
      </c>
      <c r="F18" s="171">
        <v>0</v>
      </c>
      <c r="G18" s="171">
        <v>0</v>
      </c>
      <c r="H18" s="171">
        <v>0</v>
      </c>
      <c r="I18" s="171">
        <v>2087174</v>
      </c>
      <c r="J18" s="170">
        <v>0</v>
      </c>
      <c r="K18" s="171">
        <v>0</v>
      </c>
      <c r="L18" s="171">
        <v>0</v>
      </c>
      <c r="M18" s="171">
        <v>0</v>
      </c>
      <c r="N18" s="171">
        <v>0</v>
      </c>
      <c r="O18" s="171">
        <v>0</v>
      </c>
      <c r="P18" s="170">
        <v>2087174</v>
      </c>
    </row>
    <row r="19" spans="1:16" ht="31.5">
      <c r="A19" s="46" t="s">
        <v>129</v>
      </c>
      <c r="B19" s="46" t="s">
        <v>73</v>
      </c>
      <c r="C19" s="51" t="s">
        <v>53</v>
      </c>
      <c r="D19" s="51" t="s">
        <v>74</v>
      </c>
      <c r="E19" s="170">
        <v>0</v>
      </c>
      <c r="F19" s="171">
        <v>0</v>
      </c>
      <c r="G19" s="171">
        <v>0</v>
      </c>
      <c r="H19" s="171">
        <v>0</v>
      </c>
      <c r="I19" s="171">
        <v>0</v>
      </c>
      <c r="J19" s="170">
        <v>1650000</v>
      </c>
      <c r="K19" s="171">
        <v>1650000</v>
      </c>
      <c r="L19" s="171">
        <v>0</v>
      </c>
      <c r="M19" s="171">
        <v>0</v>
      </c>
      <c r="N19" s="171">
        <v>0</v>
      </c>
      <c r="O19" s="171">
        <v>1650000</v>
      </c>
      <c r="P19" s="170">
        <v>1650000</v>
      </c>
    </row>
    <row r="20" spans="1:16" ht="15.75">
      <c r="A20" s="14" t="s">
        <v>130</v>
      </c>
      <c r="B20" s="9"/>
      <c r="C20" s="50"/>
      <c r="D20" s="53" t="s">
        <v>35</v>
      </c>
      <c r="E20" s="168">
        <v>231040176</v>
      </c>
      <c r="F20" s="169">
        <v>231040176</v>
      </c>
      <c r="G20" s="169">
        <v>161301455</v>
      </c>
      <c r="H20" s="169">
        <v>15133891</v>
      </c>
      <c r="I20" s="169">
        <v>0</v>
      </c>
      <c r="J20" s="168">
        <v>7938308</v>
      </c>
      <c r="K20" s="169">
        <v>2517000</v>
      </c>
      <c r="L20" s="169">
        <v>5320166</v>
      </c>
      <c r="M20" s="169">
        <v>0</v>
      </c>
      <c r="N20" s="169">
        <v>0</v>
      </c>
      <c r="O20" s="169">
        <v>2618142</v>
      </c>
      <c r="P20" s="168">
        <v>238978484</v>
      </c>
    </row>
    <row r="21" spans="1:16" ht="15.75">
      <c r="A21" s="14" t="s">
        <v>131</v>
      </c>
      <c r="B21" s="9"/>
      <c r="C21" s="50"/>
      <c r="D21" s="53" t="s">
        <v>35</v>
      </c>
      <c r="E21" s="168">
        <v>231040176</v>
      </c>
      <c r="F21" s="169">
        <v>231040176</v>
      </c>
      <c r="G21" s="169">
        <v>161301455</v>
      </c>
      <c r="H21" s="169">
        <v>15133891</v>
      </c>
      <c r="I21" s="169">
        <v>0</v>
      </c>
      <c r="J21" s="168">
        <v>7938308</v>
      </c>
      <c r="K21" s="169">
        <v>2517000</v>
      </c>
      <c r="L21" s="169">
        <v>5320166</v>
      </c>
      <c r="M21" s="169">
        <v>0</v>
      </c>
      <c r="N21" s="169">
        <v>0</v>
      </c>
      <c r="O21" s="169">
        <v>2618142</v>
      </c>
      <c r="P21" s="168">
        <v>238978484</v>
      </c>
    </row>
    <row r="22" spans="1:16" ht="55.5" customHeight="1">
      <c r="A22" s="46" t="s">
        <v>132</v>
      </c>
      <c r="B22" s="46" t="s">
        <v>75</v>
      </c>
      <c r="C22" s="51" t="s">
        <v>52</v>
      </c>
      <c r="D22" s="51" t="s">
        <v>338</v>
      </c>
      <c r="E22" s="170">
        <v>2221360</v>
      </c>
      <c r="F22" s="171">
        <v>2221360</v>
      </c>
      <c r="G22" s="171">
        <v>1625750</v>
      </c>
      <c r="H22" s="171">
        <v>100010</v>
      </c>
      <c r="I22" s="171">
        <v>0</v>
      </c>
      <c r="J22" s="170">
        <v>21000</v>
      </c>
      <c r="K22" s="171">
        <v>21000</v>
      </c>
      <c r="L22" s="171">
        <v>0</v>
      </c>
      <c r="M22" s="171">
        <v>0</v>
      </c>
      <c r="N22" s="171">
        <v>0</v>
      </c>
      <c r="O22" s="171">
        <v>21000</v>
      </c>
      <c r="P22" s="170">
        <v>2242360</v>
      </c>
    </row>
    <row r="23" spans="1:16" ht="15.75">
      <c r="A23" s="46" t="s">
        <v>133</v>
      </c>
      <c r="B23" s="46" t="s">
        <v>33</v>
      </c>
      <c r="C23" s="51" t="s">
        <v>54</v>
      </c>
      <c r="D23" s="51" t="s">
        <v>76</v>
      </c>
      <c r="E23" s="170">
        <v>57332105</v>
      </c>
      <c r="F23" s="171">
        <v>57332105</v>
      </c>
      <c r="G23" s="171">
        <v>39260954</v>
      </c>
      <c r="H23" s="171">
        <v>5245198</v>
      </c>
      <c r="I23" s="171">
        <v>0</v>
      </c>
      <c r="J23" s="170">
        <v>4002256</v>
      </c>
      <c r="K23" s="171">
        <v>0</v>
      </c>
      <c r="L23" s="171">
        <v>4002256</v>
      </c>
      <c r="M23" s="171">
        <v>0</v>
      </c>
      <c r="N23" s="171">
        <v>0</v>
      </c>
      <c r="O23" s="171">
        <v>0</v>
      </c>
      <c r="P23" s="170">
        <v>61334361</v>
      </c>
    </row>
    <row r="24" spans="1:16" ht="74.25" customHeight="1">
      <c r="A24" s="46" t="s">
        <v>296</v>
      </c>
      <c r="B24" s="46" t="s">
        <v>297</v>
      </c>
      <c r="C24" s="51" t="s">
        <v>55</v>
      </c>
      <c r="D24" s="51" t="s">
        <v>298</v>
      </c>
      <c r="E24" s="170">
        <v>55707207</v>
      </c>
      <c r="F24" s="171">
        <v>55707207</v>
      </c>
      <c r="G24" s="171">
        <v>27602629</v>
      </c>
      <c r="H24" s="171">
        <v>9085197</v>
      </c>
      <c r="I24" s="171">
        <v>0</v>
      </c>
      <c r="J24" s="170">
        <v>1410710</v>
      </c>
      <c r="K24" s="171">
        <v>92800</v>
      </c>
      <c r="L24" s="171">
        <v>1317910</v>
      </c>
      <c r="M24" s="171">
        <v>0</v>
      </c>
      <c r="N24" s="171">
        <v>0</v>
      </c>
      <c r="O24" s="171">
        <v>92800</v>
      </c>
      <c r="P24" s="170">
        <v>57117917</v>
      </c>
    </row>
    <row r="25" spans="1:16" ht="44.25" customHeight="1">
      <c r="A25" s="46" t="s">
        <v>299</v>
      </c>
      <c r="B25" s="46" t="s">
        <v>300</v>
      </c>
      <c r="C25" s="51" t="s">
        <v>55</v>
      </c>
      <c r="D25" s="51" t="s">
        <v>298</v>
      </c>
      <c r="E25" s="170">
        <v>97659600</v>
      </c>
      <c r="F25" s="171">
        <v>97659600</v>
      </c>
      <c r="G25" s="171">
        <v>80048852</v>
      </c>
      <c r="H25" s="171">
        <v>0</v>
      </c>
      <c r="I25" s="171">
        <v>0</v>
      </c>
      <c r="J25" s="170">
        <v>0</v>
      </c>
      <c r="K25" s="171">
        <v>0</v>
      </c>
      <c r="L25" s="171">
        <v>0</v>
      </c>
      <c r="M25" s="171">
        <v>0</v>
      </c>
      <c r="N25" s="171">
        <v>0</v>
      </c>
      <c r="O25" s="171">
        <v>0</v>
      </c>
      <c r="P25" s="170">
        <v>97659600</v>
      </c>
    </row>
    <row r="26" spans="1:16" ht="44.25" customHeight="1">
      <c r="A26" s="46" t="s">
        <v>519</v>
      </c>
      <c r="B26" s="46" t="s">
        <v>520</v>
      </c>
      <c r="C26" s="51" t="s">
        <v>55</v>
      </c>
      <c r="D26" s="51" t="s">
        <v>298</v>
      </c>
      <c r="E26" s="170">
        <v>272268</v>
      </c>
      <c r="F26" s="171">
        <v>272268</v>
      </c>
      <c r="G26" s="171">
        <v>0</v>
      </c>
      <c r="H26" s="171">
        <v>0</v>
      </c>
      <c r="I26" s="171">
        <v>0</v>
      </c>
      <c r="J26" s="170">
        <v>0</v>
      </c>
      <c r="K26" s="171">
        <v>0</v>
      </c>
      <c r="L26" s="171">
        <v>0</v>
      </c>
      <c r="M26" s="171">
        <v>0</v>
      </c>
      <c r="N26" s="171">
        <v>0</v>
      </c>
      <c r="O26" s="171">
        <v>0</v>
      </c>
      <c r="P26" s="170">
        <v>272268</v>
      </c>
    </row>
    <row r="27" spans="1:16" ht="44.25" customHeight="1">
      <c r="A27" s="46" t="s">
        <v>301</v>
      </c>
      <c r="B27" s="46" t="s">
        <v>62</v>
      </c>
      <c r="C27" s="51" t="s">
        <v>56</v>
      </c>
      <c r="D27" s="51" t="s">
        <v>246</v>
      </c>
      <c r="E27" s="170">
        <v>9642991</v>
      </c>
      <c r="F27" s="171">
        <v>9642991</v>
      </c>
      <c r="G27" s="171">
        <v>7170940</v>
      </c>
      <c r="H27" s="171">
        <v>517999</v>
      </c>
      <c r="I27" s="171">
        <v>0</v>
      </c>
      <c r="J27" s="170">
        <v>30000</v>
      </c>
      <c r="K27" s="171">
        <v>30000</v>
      </c>
      <c r="L27" s="171">
        <v>0</v>
      </c>
      <c r="M27" s="171">
        <v>0</v>
      </c>
      <c r="N27" s="171">
        <v>0</v>
      </c>
      <c r="O27" s="171">
        <v>30000</v>
      </c>
      <c r="P27" s="170">
        <v>9672991</v>
      </c>
    </row>
    <row r="28" spans="1:16" ht="44.25" customHeight="1">
      <c r="A28" s="46" t="s">
        <v>302</v>
      </c>
      <c r="B28" s="46" t="s">
        <v>303</v>
      </c>
      <c r="C28" s="51" t="s">
        <v>57</v>
      </c>
      <c r="D28" s="51" t="s">
        <v>77</v>
      </c>
      <c r="E28" s="170">
        <v>215000</v>
      </c>
      <c r="F28" s="171">
        <v>215000</v>
      </c>
      <c r="G28" s="171">
        <v>0</v>
      </c>
      <c r="H28" s="171">
        <v>0</v>
      </c>
      <c r="I28" s="171">
        <v>0</v>
      </c>
      <c r="J28" s="170">
        <v>0</v>
      </c>
      <c r="K28" s="171">
        <v>0</v>
      </c>
      <c r="L28" s="171">
        <v>0</v>
      </c>
      <c r="M28" s="171">
        <v>0</v>
      </c>
      <c r="N28" s="171">
        <v>0</v>
      </c>
      <c r="O28" s="171">
        <v>0</v>
      </c>
      <c r="P28" s="170">
        <v>215000</v>
      </c>
    </row>
    <row r="29" spans="1:16" ht="44.25" customHeight="1">
      <c r="A29" s="46" t="s">
        <v>358</v>
      </c>
      <c r="B29" s="46" t="s">
        <v>359</v>
      </c>
      <c r="C29" s="51" t="s">
        <v>30</v>
      </c>
      <c r="D29" s="51" t="s">
        <v>360</v>
      </c>
      <c r="E29" s="170">
        <v>53762</v>
      </c>
      <c r="F29" s="171">
        <v>53762</v>
      </c>
      <c r="G29" s="171">
        <v>44067</v>
      </c>
      <c r="H29" s="171">
        <v>0</v>
      </c>
      <c r="I29" s="171">
        <v>0</v>
      </c>
      <c r="J29" s="170">
        <v>0</v>
      </c>
      <c r="K29" s="171">
        <v>0</v>
      </c>
      <c r="L29" s="171">
        <v>0</v>
      </c>
      <c r="M29" s="171">
        <v>0</v>
      </c>
      <c r="N29" s="171">
        <v>0</v>
      </c>
      <c r="O29" s="171">
        <v>0</v>
      </c>
      <c r="P29" s="170">
        <v>53762</v>
      </c>
    </row>
    <row r="30" spans="1:16" ht="44.25" customHeight="1">
      <c r="A30" s="46" t="s">
        <v>304</v>
      </c>
      <c r="B30" s="46" t="s">
        <v>305</v>
      </c>
      <c r="C30" s="51" t="s">
        <v>30</v>
      </c>
      <c r="D30" s="51" t="s">
        <v>134</v>
      </c>
      <c r="E30" s="170">
        <v>4457814</v>
      </c>
      <c r="F30" s="171">
        <v>4457814</v>
      </c>
      <c r="G30" s="171">
        <v>3429073</v>
      </c>
      <c r="H30" s="171">
        <v>91765</v>
      </c>
      <c r="I30" s="171">
        <v>0</v>
      </c>
      <c r="J30" s="170">
        <v>57000</v>
      </c>
      <c r="K30" s="171">
        <v>57000</v>
      </c>
      <c r="L30" s="171">
        <v>0</v>
      </c>
      <c r="M30" s="171">
        <v>0</v>
      </c>
      <c r="N30" s="171">
        <v>0</v>
      </c>
      <c r="O30" s="171">
        <v>57000</v>
      </c>
      <c r="P30" s="170">
        <v>4514814</v>
      </c>
    </row>
    <row r="31" spans="1:16" ht="44.25" customHeight="1">
      <c r="A31" s="46" t="s">
        <v>361</v>
      </c>
      <c r="B31" s="46" t="s">
        <v>362</v>
      </c>
      <c r="C31" s="51" t="s">
        <v>30</v>
      </c>
      <c r="D31" s="51" t="s">
        <v>363</v>
      </c>
      <c r="E31" s="170">
        <v>63350</v>
      </c>
      <c r="F31" s="171">
        <v>63350</v>
      </c>
      <c r="G31" s="171">
        <v>0</v>
      </c>
      <c r="H31" s="171">
        <v>0</v>
      </c>
      <c r="I31" s="171">
        <v>0</v>
      </c>
      <c r="J31" s="170">
        <v>0</v>
      </c>
      <c r="K31" s="171">
        <v>0</v>
      </c>
      <c r="L31" s="171">
        <v>0</v>
      </c>
      <c r="M31" s="171">
        <v>0</v>
      </c>
      <c r="N31" s="171">
        <v>0</v>
      </c>
      <c r="O31" s="171">
        <v>0</v>
      </c>
      <c r="P31" s="170">
        <v>63350</v>
      </c>
    </row>
    <row r="32" spans="1:16" ht="44.25" customHeight="1">
      <c r="A32" s="46" t="s">
        <v>306</v>
      </c>
      <c r="B32" s="46" t="s">
        <v>307</v>
      </c>
      <c r="C32" s="51" t="s">
        <v>30</v>
      </c>
      <c r="D32" s="51" t="s">
        <v>308</v>
      </c>
      <c r="E32" s="170">
        <v>277874</v>
      </c>
      <c r="F32" s="171">
        <v>277874</v>
      </c>
      <c r="G32" s="171">
        <v>133489</v>
      </c>
      <c r="H32" s="171">
        <v>47027</v>
      </c>
      <c r="I32" s="171">
        <v>0</v>
      </c>
      <c r="J32" s="170">
        <v>0</v>
      </c>
      <c r="K32" s="171">
        <v>0</v>
      </c>
      <c r="L32" s="171">
        <v>0</v>
      </c>
      <c r="M32" s="171">
        <v>0</v>
      </c>
      <c r="N32" s="171">
        <v>0</v>
      </c>
      <c r="O32" s="171">
        <v>0</v>
      </c>
      <c r="P32" s="170">
        <v>277874</v>
      </c>
    </row>
    <row r="33" spans="1:16" ht="44.25" customHeight="1">
      <c r="A33" s="46" t="s">
        <v>309</v>
      </c>
      <c r="B33" s="46" t="s">
        <v>310</v>
      </c>
      <c r="C33" s="51" t="s">
        <v>30</v>
      </c>
      <c r="D33" s="51" t="s">
        <v>311</v>
      </c>
      <c r="E33" s="170">
        <v>1320500</v>
      </c>
      <c r="F33" s="171">
        <v>1320500</v>
      </c>
      <c r="G33" s="171">
        <v>1082377</v>
      </c>
      <c r="H33" s="171">
        <v>0</v>
      </c>
      <c r="I33" s="171">
        <v>0</v>
      </c>
      <c r="J33" s="170">
        <v>0</v>
      </c>
      <c r="K33" s="171">
        <v>0</v>
      </c>
      <c r="L33" s="171">
        <v>0</v>
      </c>
      <c r="M33" s="171">
        <v>0</v>
      </c>
      <c r="N33" s="171">
        <v>0</v>
      </c>
      <c r="O33" s="171">
        <v>0</v>
      </c>
      <c r="P33" s="170">
        <v>1320500</v>
      </c>
    </row>
    <row r="34" spans="1:16" ht="44.25" customHeight="1">
      <c r="A34" s="46" t="s">
        <v>312</v>
      </c>
      <c r="B34" s="46" t="s">
        <v>313</v>
      </c>
      <c r="C34" s="51" t="s">
        <v>30</v>
      </c>
      <c r="D34" s="51" t="s">
        <v>314</v>
      </c>
      <c r="E34" s="170">
        <v>1617031</v>
      </c>
      <c r="F34" s="171">
        <v>1617031</v>
      </c>
      <c r="G34" s="171">
        <v>903324</v>
      </c>
      <c r="H34" s="171">
        <v>46695</v>
      </c>
      <c r="I34" s="171">
        <v>0</v>
      </c>
      <c r="J34" s="170">
        <v>0</v>
      </c>
      <c r="K34" s="171">
        <v>0</v>
      </c>
      <c r="L34" s="171">
        <v>0</v>
      </c>
      <c r="M34" s="171">
        <v>0</v>
      </c>
      <c r="N34" s="171">
        <v>0</v>
      </c>
      <c r="O34" s="171">
        <v>0</v>
      </c>
      <c r="P34" s="170">
        <v>1617031</v>
      </c>
    </row>
    <row r="35" spans="1:16" ht="79.5" customHeight="1">
      <c r="A35" s="46" t="s">
        <v>315</v>
      </c>
      <c r="B35" s="46" t="s">
        <v>316</v>
      </c>
      <c r="C35" s="51" t="s">
        <v>30</v>
      </c>
      <c r="D35" s="51" t="s">
        <v>317</v>
      </c>
      <c r="E35" s="170">
        <v>199314</v>
      </c>
      <c r="F35" s="171">
        <v>199314</v>
      </c>
      <c r="G35" s="171">
        <v>0</v>
      </c>
      <c r="H35" s="171">
        <v>0</v>
      </c>
      <c r="I35" s="171">
        <v>0</v>
      </c>
      <c r="J35" s="170">
        <v>101142</v>
      </c>
      <c r="K35" s="171">
        <v>0</v>
      </c>
      <c r="L35" s="171">
        <v>0</v>
      </c>
      <c r="M35" s="171">
        <v>0</v>
      </c>
      <c r="N35" s="171">
        <v>0</v>
      </c>
      <c r="O35" s="171">
        <v>101142</v>
      </c>
      <c r="P35" s="170">
        <v>300456</v>
      </c>
    </row>
    <row r="36" spans="1:16" ht="79.5" customHeight="1">
      <c r="A36" s="46" t="s">
        <v>364</v>
      </c>
      <c r="B36" s="46" t="s">
        <v>365</v>
      </c>
      <c r="C36" s="51" t="s">
        <v>53</v>
      </c>
      <c r="D36" s="51" t="s">
        <v>366</v>
      </c>
      <c r="E36" s="170">
        <v>0</v>
      </c>
      <c r="F36" s="171">
        <v>0</v>
      </c>
      <c r="G36" s="171">
        <v>0</v>
      </c>
      <c r="H36" s="171">
        <v>0</v>
      </c>
      <c r="I36" s="171">
        <v>0</v>
      </c>
      <c r="J36" s="170">
        <v>919644</v>
      </c>
      <c r="K36" s="171">
        <v>919644</v>
      </c>
      <c r="L36" s="171">
        <v>0</v>
      </c>
      <c r="M36" s="171">
        <v>0</v>
      </c>
      <c r="N36" s="171">
        <v>0</v>
      </c>
      <c r="O36" s="171">
        <v>919644</v>
      </c>
      <c r="P36" s="170">
        <v>919644</v>
      </c>
    </row>
    <row r="37" spans="1:16" ht="59.25" customHeight="1">
      <c r="A37" s="46" t="s">
        <v>254</v>
      </c>
      <c r="B37" s="46" t="s">
        <v>248</v>
      </c>
      <c r="C37" s="51" t="s">
        <v>93</v>
      </c>
      <c r="D37" s="51" t="s">
        <v>249</v>
      </c>
      <c r="E37" s="170">
        <v>0</v>
      </c>
      <c r="F37" s="171">
        <v>0</v>
      </c>
      <c r="G37" s="171">
        <v>0</v>
      </c>
      <c r="H37" s="171">
        <v>0</v>
      </c>
      <c r="I37" s="171">
        <v>0</v>
      </c>
      <c r="J37" s="170">
        <v>1396556</v>
      </c>
      <c r="K37" s="171">
        <v>1396556</v>
      </c>
      <c r="L37" s="171">
        <v>0</v>
      </c>
      <c r="M37" s="171">
        <v>0</v>
      </c>
      <c r="N37" s="171">
        <v>0</v>
      </c>
      <c r="O37" s="171">
        <v>1396556</v>
      </c>
      <c r="P37" s="170">
        <v>1396556</v>
      </c>
    </row>
    <row r="38" spans="1:16" ht="44.25" customHeight="1">
      <c r="A38" s="14" t="s">
        <v>135</v>
      </c>
      <c r="B38" s="9"/>
      <c r="C38" s="50"/>
      <c r="D38" s="53" t="s">
        <v>31</v>
      </c>
      <c r="E38" s="168">
        <v>21710297</v>
      </c>
      <c r="F38" s="169">
        <v>21639627</v>
      </c>
      <c r="G38" s="169">
        <v>1876203</v>
      </c>
      <c r="H38" s="169">
        <v>31544</v>
      </c>
      <c r="I38" s="169">
        <v>70670</v>
      </c>
      <c r="J38" s="168">
        <v>9047796</v>
      </c>
      <c r="K38" s="169">
        <v>2515819</v>
      </c>
      <c r="L38" s="169">
        <v>0</v>
      </c>
      <c r="M38" s="169">
        <v>0</v>
      </c>
      <c r="N38" s="169">
        <v>0</v>
      </c>
      <c r="O38" s="169">
        <v>9047796</v>
      </c>
      <c r="P38" s="168">
        <v>30758093</v>
      </c>
    </row>
    <row r="39" spans="1:16" ht="44.25" customHeight="1">
      <c r="A39" s="14" t="s">
        <v>136</v>
      </c>
      <c r="B39" s="9"/>
      <c r="C39" s="50"/>
      <c r="D39" s="53" t="s">
        <v>31</v>
      </c>
      <c r="E39" s="168">
        <v>21710297</v>
      </c>
      <c r="F39" s="169">
        <v>21639627</v>
      </c>
      <c r="G39" s="169">
        <v>1876203</v>
      </c>
      <c r="H39" s="169">
        <v>31544</v>
      </c>
      <c r="I39" s="169">
        <v>70670</v>
      </c>
      <c r="J39" s="168">
        <v>9047796</v>
      </c>
      <c r="K39" s="169">
        <v>2515819</v>
      </c>
      <c r="L39" s="169">
        <v>0</v>
      </c>
      <c r="M39" s="169">
        <v>0</v>
      </c>
      <c r="N39" s="169">
        <v>0</v>
      </c>
      <c r="O39" s="169">
        <v>9047796</v>
      </c>
      <c r="P39" s="168">
        <v>30758093</v>
      </c>
    </row>
    <row r="40" spans="1:16" ht="44.25" customHeight="1">
      <c r="A40" s="46" t="s">
        <v>137</v>
      </c>
      <c r="B40" s="46" t="s">
        <v>75</v>
      </c>
      <c r="C40" s="51" t="s">
        <v>52</v>
      </c>
      <c r="D40" s="51" t="s">
        <v>338</v>
      </c>
      <c r="E40" s="170">
        <v>2455942</v>
      </c>
      <c r="F40" s="171">
        <v>2455942</v>
      </c>
      <c r="G40" s="171">
        <v>1876203</v>
      </c>
      <c r="H40" s="171">
        <v>31544</v>
      </c>
      <c r="I40" s="171">
        <v>0</v>
      </c>
      <c r="J40" s="170">
        <v>0</v>
      </c>
      <c r="K40" s="171">
        <v>0</v>
      </c>
      <c r="L40" s="171">
        <v>0</v>
      </c>
      <c r="M40" s="171">
        <v>0</v>
      </c>
      <c r="N40" s="171">
        <v>0</v>
      </c>
      <c r="O40" s="171">
        <v>0</v>
      </c>
      <c r="P40" s="170">
        <v>2455942</v>
      </c>
    </row>
    <row r="41" spans="1:16" ht="44.25" customHeight="1">
      <c r="A41" s="46" t="s">
        <v>138</v>
      </c>
      <c r="B41" s="46" t="s">
        <v>44</v>
      </c>
      <c r="C41" s="51" t="s">
        <v>59</v>
      </c>
      <c r="D41" s="51" t="s">
        <v>78</v>
      </c>
      <c r="E41" s="170">
        <v>9509080</v>
      </c>
      <c r="F41" s="171">
        <v>9509080</v>
      </c>
      <c r="G41" s="171">
        <v>0</v>
      </c>
      <c r="H41" s="171">
        <v>0</v>
      </c>
      <c r="I41" s="171">
        <v>0</v>
      </c>
      <c r="J41" s="170">
        <v>0</v>
      </c>
      <c r="K41" s="171">
        <v>0</v>
      </c>
      <c r="L41" s="171">
        <v>0</v>
      </c>
      <c r="M41" s="171">
        <v>0</v>
      </c>
      <c r="N41" s="171">
        <v>0</v>
      </c>
      <c r="O41" s="171">
        <v>0</v>
      </c>
      <c r="P41" s="170">
        <v>9509080</v>
      </c>
    </row>
    <row r="42" spans="1:16" ht="44.25" customHeight="1">
      <c r="A42" s="46" t="s">
        <v>139</v>
      </c>
      <c r="B42" s="46" t="s">
        <v>79</v>
      </c>
      <c r="C42" s="51" t="s">
        <v>140</v>
      </c>
      <c r="D42" s="51" t="s">
        <v>80</v>
      </c>
      <c r="E42" s="170">
        <v>1760176</v>
      </c>
      <c r="F42" s="171">
        <v>1760176</v>
      </c>
      <c r="G42" s="171">
        <v>0</v>
      </c>
      <c r="H42" s="171">
        <v>0</v>
      </c>
      <c r="I42" s="171">
        <v>0</v>
      </c>
      <c r="J42" s="170">
        <v>0</v>
      </c>
      <c r="K42" s="171">
        <v>0</v>
      </c>
      <c r="L42" s="171">
        <v>0</v>
      </c>
      <c r="M42" s="171">
        <v>0</v>
      </c>
      <c r="N42" s="171">
        <v>0</v>
      </c>
      <c r="O42" s="171">
        <v>0</v>
      </c>
      <c r="P42" s="170">
        <v>1760176</v>
      </c>
    </row>
    <row r="43" spans="1:16" ht="44.25" customHeight="1">
      <c r="A43" s="46" t="s">
        <v>255</v>
      </c>
      <c r="B43" s="46" t="s">
        <v>256</v>
      </c>
      <c r="C43" s="51" t="s">
        <v>60</v>
      </c>
      <c r="D43" s="51" t="s">
        <v>257</v>
      </c>
      <c r="E43" s="170">
        <v>50000</v>
      </c>
      <c r="F43" s="171">
        <v>50000</v>
      </c>
      <c r="G43" s="171">
        <v>0</v>
      </c>
      <c r="H43" s="171">
        <v>0</v>
      </c>
      <c r="I43" s="171">
        <v>0</v>
      </c>
      <c r="J43" s="170">
        <v>0</v>
      </c>
      <c r="K43" s="171">
        <v>0</v>
      </c>
      <c r="L43" s="171">
        <v>0</v>
      </c>
      <c r="M43" s="171">
        <v>0</v>
      </c>
      <c r="N43" s="171">
        <v>0</v>
      </c>
      <c r="O43" s="171">
        <v>0</v>
      </c>
      <c r="P43" s="170">
        <v>50000</v>
      </c>
    </row>
    <row r="44" spans="1:16" ht="44.25" customHeight="1">
      <c r="A44" s="46" t="s">
        <v>141</v>
      </c>
      <c r="B44" s="46" t="s">
        <v>81</v>
      </c>
      <c r="C44" s="51" t="s">
        <v>60</v>
      </c>
      <c r="D44" s="51" t="s">
        <v>11</v>
      </c>
      <c r="E44" s="170">
        <v>436200</v>
      </c>
      <c r="F44" s="171">
        <v>436200</v>
      </c>
      <c r="G44" s="171">
        <v>0</v>
      </c>
      <c r="H44" s="171">
        <v>0</v>
      </c>
      <c r="I44" s="171">
        <v>0</v>
      </c>
      <c r="J44" s="170">
        <v>0</v>
      </c>
      <c r="K44" s="171">
        <v>0</v>
      </c>
      <c r="L44" s="171">
        <v>0</v>
      </c>
      <c r="M44" s="171">
        <v>0</v>
      </c>
      <c r="N44" s="171">
        <v>0</v>
      </c>
      <c r="O44" s="171">
        <v>0</v>
      </c>
      <c r="P44" s="170">
        <v>436200</v>
      </c>
    </row>
    <row r="45" spans="1:16" ht="44.25" customHeight="1">
      <c r="A45" s="46" t="s">
        <v>142</v>
      </c>
      <c r="B45" s="46" t="s">
        <v>82</v>
      </c>
      <c r="C45" s="51" t="s">
        <v>60</v>
      </c>
      <c r="D45" s="51" t="s">
        <v>83</v>
      </c>
      <c r="E45" s="170">
        <v>95100</v>
      </c>
      <c r="F45" s="171">
        <v>95100</v>
      </c>
      <c r="G45" s="171">
        <v>0</v>
      </c>
      <c r="H45" s="171">
        <v>0</v>
      </c>
      <c r="I45" s="171">
        <v>0</v>
      </c>
      <c r="J45" s="170">
        <v>0</v>
      </c>
      <c r="K45" s="171">
        <v>0</v>
      </c>
      <c r="L45" s="171">
        <v>0</v>
      </c>
      <c r="M45" s="171">
        <v>0</v>
      </c>
      <c r="N45" s="171">
        <v>0</v>
      </c>
      <c r="O45" s="171">
        <v>0</v>
      </c>
      <c r="P45" s="170">
        <v>95100</v>
      </c>
    </row>
    <row r="46" spans="1:16" ht="44.25" customHeight="1">
      <c r="A46" s="46" t="s">
        <v>143</v>
      </c>
      <c r="B46" s="46" t="s">
        <v>84</v>
      </c>
      <c r="C46" s="51" t="s">
        <v>60</v>
      </c>
      <c r="D46" s="51" t="s">
        <v>85</v>
      </c>
      <c r="E46" s="170">
        <v>1433000</v>
      </c>
      <c r="F46" s="171">
        <v>1433000</v>
      </c>
      <c r="G46" s="171">
        <v>0</v>
      </c>
      <c r="H46" s="171">
        <v>0</v>
      </c>
      <c r="I46" s="171">
        <v>0</v>
      </c>
      <c r="J46" s="170">
        <v>0</v>
      </c>
      <c r="K46" s="171">
        <v>0</v>
      </c>
      <c r="L46" s="171">
        <v>0</v>
      </c>
      <c r="M46" s="171">
        <v>0</v>
      </c>
      <c r="N46" s="171">
        <v>0</v>
      </c>
      <c r="O46" s="171">
        <v>0</v>
      </c>
      <c r="P46" s="170">
        <v>1433000</v>
      </c>
    </row>
    <row r="47" spans="1:16" ht="15.75">
      <c r="A47" s="46" t="s">
        <v>144</v>
      </c>
      <c r="B47" s="46" t="s">
        <v>145</v>
      </c>
      <c r="C47" s="51" t="s">
        <v>60</v>
      </c>
      <c r="D47" s="51" t="s">
        <v>146</v>
      </c>
      <c r="E47" s="170">
        <v>5876129</v>
      </c>
      <c r="F47" s="171">
        <v>5876129</v>
      </c>
      <c r="G47" s="171">
        <v>0</v>
      </c>
      <c r="H47" s="171">
        <v>0</v>
      </c>
      <c r="I47" s="171">
        <v>0</v>
      </c>
      <c r="J47" s="170">
        <v>0</v>
      </c>
      <c r="K47" s="171">
        <v>0</v>
      </c>
      <c r="L47" s="171">
        <v>0</v>
      </c>
      <c r="M47" s="171">
        <v>0</v>
      </c>
      <c r="N47" s="171">
        <v>0</v>
      </c>
      <c r="O47" s="171">
        <v>0</v>
      </c>
      <c r="P47" s="170">
        <v>5876129</v>
      </c>
    </row>
    <row r="48" spans="1:16" ht="15.75">
      <c r="A48" s="46" t="s">
        <v>432</v>
      </c>
      <c r="B48" s="46" t="s">
        <v>433</v>
      </c>
      <c r="C48" s="51" t="s">
        <v>53</v>
      </c>
      <c r="D48" s="51" t="s">
        <v>434</v>
      </c>
      <c r="E48" s="170">
        <v>0</v>
      </c>
      <c r="F48" s="171">
        <v>0</v>
      </c>
      <c r="G48" s="171">
        <v>0</v>
      </c>
      <c r="H48" s="171">
        <v>0</v>
      </c>
      <c r="I48" s="171">
        <v>0</v>
      </c>
      <c r="J48" s="170">
        <v>2563928</v>
      </c>
      <c r="K48" s="171">
        <v>1544504</v>
      </c>
      <c r="L48" s="171">
        <v>0</v>
      </c>
      <c r="M48" s="171">
        <v>0</v>
      </c>
      <c r="N48" s="171">
        <v>0</v>
      </c>
      <c r="O48" s="171">
        <v>2563928</v>
      </c>
      <c r="P48" s="170">
        <v>2563928</v>
      </c>
    </row>
    <row r="49" spans="1:16" ht="44.25" customHeight="1">
      <c r="A49" s="46" t="s">
        <v>258</v>
      </c>
      <c r="B49" s="46" t="s">
        <v>259</v>
      </c>
      <c r="C49" s="51" t="s">
        <v>93</v>
      </c>
      <c r="D49" s="51" t="s">
        <v>260</v>
      </c>
      <c r="E49" s="170">
        <v>70670</v>
      </c>
      <c r="F49" s="171">
        <v>0</v>
      </c>
      <c r="G49" s="171">
        <v>0</v>
      </c>
      <c r="H49" s="171">
        <v>0</v>
      </c>
      <c r="I49" s="171">
        <v>70670</v>
      </c>
      <c r="J49" s="170">
        <v>6483868</v>
      </c>
      <c r="K49" s="171">
        <v>971315</v>
      </c>
      <c r="L49" s="171">
        <v>0</v>
      </c>
      <c r="M49" s="171">
        <v>0</v>
      </c>
      <c r="N49" s="171">
        <v>0</v>
      </c>
      <c r="O49" s="171">
        <v>6483868</v>
      </c>
      <c r="P49" s="170">
        <v>6554538</v>
      </c>
    </row>
    <row r="50" spans="1:16" ht="44.25" customHeight="1">
      <c r="A50" s="46" t="s">
        <v>147</v>
      </c>
      <c r="B50" s="46" t="s">
        <v>148</v>
      </c>
      <c r="C50" s="51" t="s">
        <v>93</v>
      </c>
      <c r="D50" s="51" t="s">
        <v>94</v>
      </c>
      <c r="E50" s="170">
        <v>24000</v>
      </c>
      <c r="F50" s="171">
        <v>24000</v>
      </c>
      <c r="G50" s="171">
        <v>0</v>
      </c>
      <c r="H50" s="171">
        <v>0</v>
      </c>
      <c r="I50" s="171">
        <v>0</v>
      </c>
      <c r="J50" s="170">
        <v>0</v>
      </c>
      <c r="K50" s="171">
        <v>0</v>
      </c>
      <c r="L50" s="171">
        <v>0</v>
      </c>
      <c r="M50" s="171">
        <v>0</v>
      </c>
      <c r="N50" s="171">
        <v>0</v>
      </c>
      <c r="O50" s="171">
        <v>0</v>
      </c>
      <c r="P50" s="170">
        <v>24000</v>
      </c>
    </row>
    <row r="51" spans="1:16" ht="44.25" customHeight="1">
      <c r="A51" s="14" t="s">
        <v>149</v>
      </c>
      <c r="B51" s="9"/>
      <c r="C51" s="50"/>
      <c r="D51" s="53" t="s">
        <v>36</v>
      </c>
      <c r="E51" s="168">
        <v>39208401</v>
      </c>
      <c r="F51" s="169">
        <v>39208401</v>
      </c>
      <c r="G51" s="169">
        <v>22928289</v>
      </c>
      <c r="H51" s="169">
        <v>818230</v>
      </c>
      <c r="I51" s="169">
        <v>0</v>
      </c>
      <c r="J51" s="168">
        <v>1123025</v>
      </c>
      <c r="K51" s="169">
        <v>646375</v>
      </c>
      <c r="L51" s="169">
        <v>476650</v>
      </c>
      <c r="M51" s="169">
        <v>267500</v>
      </c>
      <c r="N51" s="169">
        <v>32000</v>
      </c>
      <c r="O51" s="169">
        <v>646375</v>
      </c>
      <c r="P51" s="168">
        <v>40331426</v>
      </c>
    </row>
    <row r="52" spans="1:16" ht="44.25" customHeight="1">
      <c r="A52" s="14" t="s">
        <v>150</v>
      </c>
      <c r="B52" s="9"/>
      <c r="C52" s="50"/>
      <c r="D52" s="53" t="s">
        <v>36</v>
      </c>
      <c r="E52" s="168">
        <v>39208401</v>
      </c>
      <c r="F52" s="169">
        <v>39208401</v>
      </c>
      <c r="G52" s="169">
        <v>22928289</v>
      </c>
      <c r="H52" s="169">
        <v>818230</v>
      </c>
      <c r="I52" s="169">
        <v>0</v>
      </c>
      <c r="J52" s="168">
        <v>1123025</v>
      </c>
      <c r="K52" s="169">
        <v>646375</v>
      </c>
      <c r="L52" s="169">
        <v>476650</v>
      </c>
      <c r="M52" s="169">
        <v>267500</v>
      </c>
      <c r="N52" s="169">
        <v>32000</v>
      </c>
      <c r="O52" s="169">
        <v>646375</v>
      </c>
      <c r="P52" s="168">
        <v>40331426</v>
      </c>
    </row>
    <row r="53" spans="1:16" ht="44.25" customHeight="1">
      <c r="A53" s="46" t="s">
        <v>151</v>
      </c>
      <c r="B53" s="46" t="s">
        <v>75</v>
      </c>
      <c r="C53" s="51" t="s">
        <v>52</v>
      </c>
      <c r="D53" s="51" t="s">
        <v>338</v>
      </c>
      <c r="E53" s="170">
        <v>16600651</v>
      </c>
      <c r="F53" s="171">
        <v>16600651</v>
      </c>
      <c r="G53" s="171">
        <v>12739935</v>
      </c>
      <c r="H53" s="171">
        <v>407365</v>
      </c>
      <c r="I53" s="171">
        <v>0</v>
      </c>
      <c r="J53" s="170">
        <v>342700</v>
      </c>
      <c r="K53" s="171">
        <v>341600</v>
      </c>
      <c r="L53" s="171">
        <v>1100</v>
      </c>
      <c r="M53" s="171">
        <v>0</v>
      </c>
      <c r="N53" s="171">
        <v>0</v>
      </c>
      <c r="O53" s="171">
        <v>341600</v>
      </c>
      <c r="P53" s="170">
        <v>16943351</v>
      </c>
    </row>
    <row r="54" spans="1:16" ht="44.25" customHeight="1">
      <c r="A54" s="46" t="s">
        <v>152</v>
      </c>
      <c r="B54" s="46" t="s">
        <v>45</v>
      </c>
      <c r="C54" s="51" t="s">
        <v>61</v>
      </c>
      <c r="D54" s="51" t="s">
        <v>86</v>
      </c>
      <c r="E54" s="170">
        <v>62040</v>
      </c>
      <c r="F54" s="171">
        <v>62040</v>
      </c>
      <c r="G54" s="171">
        <v>0</v>
      </c>
      <c r="H54" s="171">
        <v>0</v>
      </c>
      <c r="I54" s="171">
        <v>0</v>
      </c>
      <c r="J54" s="170">
        <v>0</v>
      </c>
      <c r="K54" s="171">
        <v>0</v>
      </c>
      <c r="L54" s="171">
        <v>0</v>
      </c>
      <c r="M54" s="171">
        <v>0</v>
      </c>
      <c r="N54" s="171">
        <v>0</v>
      </c>
      <c r="O54" s="171">
        <v>0</v>
      </c>
      <c r="P54" s="170">
        <v>62040</v>
      </c>
    </row>
    <row r="55" spans="1:16" ht="44.25" customHeight="1">
      <c r="A55" s="46" t="s">
        <v>153</v>
      </c>
      <c r="B55" s="46" t="s">
        <v>87</v>
      </c>
      <c r="C55" s="51" t="s">
        <v>62</v>
      </c>
      <c r="D55" s="51" t="s">
        <v>88</v>
      </c>
      <c r="E55" s="170">
        <v>60000</v>
      </c>
      <c r="F55" s="171">
        <v>60000</v>
      </c>
      <c r="G55" s="171">
        <v>0</v>
      </c>
      <c r="H55" s="171">
        <v>0</v>
      </c>
      <c r="I55" s="171">
        <v>0</v>
      </c>
      <c r="J55" s="170">
        <v>0</v>
      </c>
      <c r="K55" s="171">
        <v>0</v>
      </c>
      <c r="L55" s="171">
        <v>0</v>
      </c>
      <c r="M55" s="171">
        <v>0</v>
      </c>
      <c r="N55" s="171">
        <v>0</v>
      </c>
      <c r="O55" s="171">
        <v>0</v>
      </c>
      <c r="P55" s="170">
        <v>60000</v>
      </c>
    </row>
    <row r="56" spans="1:16" ht="44.25" customHeight="1">
      <c r="A56" s="46" t="s">
        <v>154</v>
      </c>
      <c r="B56" s="46" t="s">
        <v>46</v>
      </c>
      <c r="C56" s="51" t="s">
        <v>62</v>
      </c>
      <c r="D56" s="51" t="s">
        <v>40</v>
      </c>
      <c r="E56" s="170">
        <v>1000000</v>
      </c>
      <c r="F56" s="171">
        <v>1000000</v>
      </c>
      <c r="G56" s="171">
        <v>0</v>
      </c>
      <c r="H56" s="171">
        <v>0</v>
      </c>
      <c r="I56" s="171">
        <v>0</v>
      </c>
      <c r="J56" s="170">
        <v>0</v>
      </c>
      <c r="K56" s="171">
        <v>0</v>
      </c>
      <c r="L56" s="171">
        <v>0</v>
      </c>
      <c r="M56" s="171">
        <v>0</v>
      </c>
      <c r="N56" s="171">
        <v>0</v>
      </c>
      <c r="O56" s="171">
        <v>0</v>
      </c>
      <c r="P56" s="170">
        <v>1000000</v>
      </c>
    </row>
    <row r="57" spans="1:16" ht="44.25" customHeight="1">
      <c r="A57" s="46" t="s">
        <v>155</v>
      </c>
      <c r="B57" s="46" t="s">
        <v>47</v>
      </c>
      <c r="C57" s="51" t="s">
        <v>62</v>
      </c>
      <c r="D57" s="51" t="s">
        <v>89</v>
      </c>
      <c r="E57" s="170">
        <v>200000</v>
      </c>
      <c r="F57" s="171">
        <v>200000</v>
      </c>
      <c r="G57" s="171">
        <v>0</v>
      </c>
      <c r="H57" s="171">
        <v>0</v>
      </c>
      <c r="I57" s="171">
        <v>0</v>
      </c>
      <c r="J57" s="170">
        <v>0</v>
      </c>
      <c r="K57" s="171">
        <v>0</v>
      </c>
      <c r="L57" s="171">
        <v>0</v>
      </c>
      <c r="M57" s="171">
        <v>0</v>
      </c>
      <c r="N57" s="171">
        <v>0</v>
      </c>
      <c r="O57" s="171">
        <v>0</v>
      </c>
      <c r="P57" s="170">
        <v>200000</v>
      </c>
    </row>
    <row r="58" spans="1:16" ht="44.25" customHeight="1">
      <c r="A58" s="46" t="s">
        <v>156</v>
      </c>
      <c r="B58" s="46" t="s">
        <v>90</v>
      </c>
      <c r="C58" s="51" t="s">
        <v>62</v>
      </c>
      <c r="D58" s="51" t="s">
        <v>41</v>
      </c>
      <c r="E58" s="170">
        <v>5470606</v>
      </c>
      <c r="F58" s="171">
        <v>5470606</v>
      </c>
      <c r="G58" s="171">
        <v>0</v>
      </c>
      <c r="H58" s="171">
        <v>0</v>
      </c>
      <c r="I58" s="171">
        <v>0</v>
      </c>
      <c r="J58" s="170">
        <v>0</v>
      </c>
      <c r="K58" s="171">
        <v>0</v>
      </c>
      <c r="L58" s="171">
        <v>0</v>
      </c>
      <c r="M58" s="171">
        <v>0</v>
      </c>
      <c r="N58" s="171">
        <v>0</v>
      </c>
      <c r="O58" s="171">
        <v>0</v>
      </c>
      <c r="P58" s="170">
        <v>5470606</v>
      </c>
    </row>
    <row r="59" spans="1:16" ht="44.25" customHeight="1">
      <c r="A59" s="46" t="s">
        <v>157</v>
      </c>
      <c r="B59" s="46" t="s">
        <v>158</v>
      </c>
      <c r="C59" s="51" t="s">
        <v>62</v>
      </c>
      <c r="D59" s="51" t="s">
        <v>318</v>
      </c>
      <c r="E59" s="170">
        <v>49687</v>
      </c>
      <c r="F59" s="171">
        <v>49687</v>
      </c>
      <c r="G59" s="171">
        <v>0</v>
      </c>
      <c r="H59" s="171">
        <v>0</v>
      </c>
      <c r="I59" s="171">
        <v>0</v>
      </c>
      <c r="J59" s="170">
        <v>0</v>
      </c>
      <c r="K59" s="171">
        <v>0</v>
      </c>
      <c r="L59" s="171">
        <v>0</v>
      </c>
      <c r="M59" s="171">
        <v>0</v>
      </c>
      <c r="N59" s="171">
        <v>0</v>
      </c>
      <c r="O59" s="171">
        <v>0</v>
      </c>
      <c r="P59" s="170">
        <v>49687</v>
      </c>
    </row>
    <row r="60" spans="1:16" ht="57" customHeight="1">
      <c r="A60" s="46" t="s">
        <v>231</v>
      </c>
      <c r="B60" s="46" t="s">
        <v>232</v>
      </c>
      <c r="C60" s="51" t="s">
        <v>61</v>
      </c>
      <c r="D60" s="51" t="s">
        <v>233</v>
      </c>
      <c r="E60" s="170">
        <v>26319</v>
      </c>
      <c r="F60" s="171">
        <v>26319</v>
      </c>
      <c r="G60" s="171">
        <v>0</v>
      </c>
      <c r="H60" s="171">
        <v>0</v>
      </c>
      <c r="I60" s="171">
        <v>0</v>
      </c>
      <c r="J60" s="170">
        <v>0</v>
      </c>
      <c r="K60" s="171">
        <v>0</v>
      </c>
      <c r="L60" s="171">
        <v>0</v>
      </c>
      <c r="M60" s="171">
        <v>0</v>
      </c>
      <c r="N60" s="171">
        <v>0</v>
      </c>
      <c r="O60" s="171">
        <v>0</v>
      </c>
      <c r="P60" s="170">
        <v>26319</v>
      </c>
    </row>
    <row r="61" spans="1:16" ht="63">
      <c r="A61" s="46" t="s">
        <v>159</v>
      </c>
      <c r="B61" s="46" t="s">
        <v>64</v>
      </c>
      <c r="C61" s="51" t="s">
        <v>34</v>
      </c>
      <c r="D61" s="51" t="s">
        <v>91</v>
      </c>
      <c r="E61" s="170">
        <v>5336328</v>
      </c>
      <c r="F61" s="171">
        <v>5336328</v>
      </c>
      <c r="G61" s="171">
        <v>4176019</v>
      </c>
      <c r="H61" s="171">
        <v>76383</v>
      </c>
      <c r="I61" s="171">
        <v>0</v>
      </c>
      <c r="J61" s="170">
        <v>10300</v>
      </c>
      <c r="K61" s="171">
        <v>0</v>
      </c>
      <c r="L61" s="171">
        <v>10300</v>
      </c>
      <c r="M61" s="171">
        <v>5000</v>
      </c>
      <c r="N61" s="171">
        <v>0</v>
      </c>
      <c r="O61" s="171">
        <v>0</v>
      </c>
      <c r="P61" s="170">
        <v>5346628</v>
      </c>
    </row>
    <row r="62" spans="1:16" ht="44.25" customHeight="1">
      <c r="A62" s="46" t="s">
        <v>160</v>
      </c>
      <c r="B62" s="46" t="s">
        <v>65</v>
      </c>
      <c r="C62" s="51" t="s">
        <v>33</v>
      </c>
      <c r="D62" s="51" t="s">
        <v>161</v>
      </c>
      <c r="E62" s="170">
        <v>3741365</v>
      </c>
      <c r="F62" s="171">
        <v>3741365</v>
      </c>
      <c r="G62" s="171">
        <v>2623942</v>
      </c>
      <c r="H62" s="171">
        <v>228903</v>
      </c>
      <c r="I62" s="171">
        <v>0</v>
      </c>
      <c r="J62" s="170">
        <v>642025</v>
      </c>
      <c r="K62" s="171">
        <v>176775</v>
      </c>
      <c r="L62" s="171">
        <v>465250</v>
      </c>
      <c r="M62" s="171">
        <v>262500</v>
      </c>
      <c r="N62" s="171">
        <v>32000</v>
      </c>
      <c r="O62" s="171">
        <v>176775</v>
      </c>
      <c r="P62" s="170">
        <v>4383390</v>
      </c>
    </row>
    <row r="63" spans="1:16" ht="31.5">
      <c r="A63" s="46" t="s">
        <v>162</v>
      </c>
      <c r="B63" s="46" t="s">
        <v>92</v>
      </c>
      <c r="C63" s="51" t="s">
        <v>63</v>
      </c>
      <c r="D63" s="51" t="s">
        <v>339</v>
      </c>
      <c r="E63" s="170">
        <v>1496060</v>
      </c>
      <c r="F63" s="171">
        <v>1496060</v>
      </c>
      <c r="G63" s="171">
        <v>1175513</v>
      </c>
      <c r="H63" s="171">
        <v>17154</v>
      </c>
      <c r="I63" s="171">
        <v>0</v>
      </c>
      <c r="J63" s="170">
        <v>48000</v>
      </c>
      <c r="K63" s="171">
        <v>48000</v>
      </c>
      <c r="L63" s="171">
        <v>0</v>
      </c>
      <c r="M63" s="171">
        <v>0</v>
      </c>
      <c r="N63" s="171">
        <v>0</v>
      </c>
      <c r="O63" s="171">
        <v>48000</v>
      </c>
      <c r="P63" s="170">
        <v>1544060</v>
      </c>
    </row>
    <row r="64" spans="1:16" ht="69" customHeight="1">
      <c r="A64" s="46" t="s">
        <v>163</v>
      </c>
      <c r="B64" s="46" t="s">
        <v>164</v>
      </c>
      <c r="C64" s="51" t="s">
        <v>63</v>
      </c>
      <c r="D64" s="51" t="s">
        <v>165</v>
      </c>
      <c r="E64" s="170">
        <v>10000</v>
      </c>
      <c r="F64" s="171">
        <v>10000</v>
      </c>
      <c r="G64" s="171">
        <v>0</v>
      </c>
      <c r="H64" s="171">
        <v>0</v>
      </c>
      <c r="I64" s="171">
        <v>0</v>
      </c>
      <c r="J64" s="170">
        <v>0</v>
      </c>
      <c r="K64" s="171">
        <v>0</v>
      </c>
      <c r="L64" s="171">
        <v>0</v>
      </c>
      <c r="M64" s="171">
        <v>0</v>
      </c>
      <c r="N64" s="171">
        <v>0</v>
      </c>
      <c r="O64" s="171">
        <v>0</v>
      </c>
      <c r="P64" s="170">
        <v>10000</v>
      </c>
    </row>
    <row r="65" spans="1:16" ht="74.25" customHeight="1">
      <c r="A65" s="46" t="s">
        <v>234</v>
      </c>
      <c r="B65" s="46" t="s">
        <v>184</v>
      </c>
      <c r="C65" s="51" t="s">
        <v>63</v>
      </c>
      <c r="D65" s="51" t="s">
        <v>185</v>
      </c>
      <c r="E65" s="170">
        <v>141140</v>
      </c>
      <c r="F65" s="171">
        <v>141140</v>
      </c>
      <c r="G65" s="171">
        <v>0</v>
      </c>
      <c r="H65" s="171">
        <v>0</v>
      </c>
      <c r="I65" s="171">
        <v>0</v>
      </c>
      <c r="J65" s="170">
        <v>0</v>
      </c>
      <c r="K65" s="171">
        <v>0</v>
      </c>
      <c r="L65" s="171">
        <v>0</v>
      </c>
      <c r="M65" s="171">
        <v>0</v>
      </c>
      <c r="N65" s="171">
        <v>0</v>
      </c>
      <c r="O65" s="171">
        <v>0</v>
      </c>
      <c r="P65" s="170">
        <v>141140</v>
      </c>
    </row>
    <row r="66" spans="1:16" ht="79.5" customHeight="1">
      <c r="A66" s="46" t="s">
        <v>166</v>
      </c>
      <c r="B66" s="46" t="s">
        <v>167</v>
      </c>
      <c r="C66" s="51" t="s">
        <v>33</v>
      </c>
      <c r="D66" s="51" t="s">
        <v>168</v>
      </c>
      <c r="E66" s="170">
        <v>1198000</v>
      </c>
      <c r="F66" s="171">
        <v>1198000</v>
      </c>
      <c r="G66" s="171">
        <v>0</v>
      </c>
      <c r="H66" s="171">
        <v>0</v>
      </c>
      <c r="I66" s="171">
        <v>0</v>
      </c>
      <c r="J66" s="170">
        <v>0</v>
      </c>
      <c r="K66" s="171">
        <v>0</v>
      </c>
      <c r="L66" s="171">
        <v>0</v>
      </c>
      <c r="M66" s="171">
        <v>0</v>
      </c>
      <c r="N66" s="171">
        <v>0</v>
      </c>
      <c r="O66" s="171">
        <v>0</v>
      </c>
      <c r="P66" s="170">
        <v>1198000</v>
      </c>
    </row>
    <row r="67" spans="1:16" ht="80.25" customHeight="1">
      <c r="A67" s="46" t="s">
        <v>235</v>
      </c>
      <c r="B67" s="46" t="s">
        <v>236</v>
      </c>
      <c r="C67" s="51" t="s">
        <v>33</v>
      </c>
      <c r="D67" s="51" t="s">
        <v>319</v>
      </c>
      <c r="E67" s="170">
        <v>21188</v>
      </c>
      <c r="F67" s="171">
        <v>21188</v>
      </c>
      <c r="G67" s="171">
        <v>0</v>
      </c>
      <c r="H67" s="171">
        <v>0</v>
      </c>
      <c r="I67" s="171">
        <v>0</v>
      </c>
      <c r="J67" s="170">
        <v>0</v>
      </c>
      <c r="K67" s="171">
        <v>0</v>
      </c>
      <c r="L67" s="171">
        <v>0</v>
      </c>
      <c r="M67" s="171">
        <v>0</v>
      </c>
      <c r="N67" s="171">
        <v>0</v>
      </c>
      <c r="O67" s="171">
        <v>0</v>
      </c>
      <c r="P67" s="170">
        <v>21188</v>
      </c>
    </row>
    <row r="68" spans="1:16" ht="44.25" customHeight="1">
      <c r="A68" s="46" t="s">
        <v>237</v>
      </c>
      <c r="B68" s="46" t="s">
        <v>238</v>
      </c>
      <c r="C68" s="51" t="s">
        <v>33</v>
      </c>
      <c r="D68" s="51" t="s">
        <v>320</v>
      </c>
      <c r="E68" s="170">
        <v>300</v>
      </c>
      <c r="F68" s="171">
        <v>300</v>
      </c>
      <c r="G68" s="171">
        <v>0</v>
      </c>
      <c r="H68" s="171">
        <v>0</v>
      </c>
      <c r="I68" s="171">
        <v>0</v>
      </c>
      <c r="J68" s="170">
        <v>0</v>
      </c>
      <c r="K68" s="171">
        <v>0</v>
      </c>
      <c r="L68" s="171">
        <v>0</v>
      </c>
      <c r="M68" s="171">
        <v>0</v>
      </c>
      <c r="N68" s="171">
        <v>0</v>
      </c>
      <c r="O68" s="171">
        <v>0</v>
      </c>
      <c r="P68" s="170">
        <v>300</v>
      </c>
    </row>
    <row r="69" spans="1:16" ht="84" customHeight="1">
      <c r="A69" s="46" t="s">
        <v>169</v>
      </c>
      <c r="B69" s="46" t="s">
        <v>170</v>
      </c>
      <c r="C69" s="51" t="s">
        <v>32</v>
      </c>
      <c r="D69" s="51" t="s">
        <v>321</v>
      </c>
      <c r="E69" s="170">
        <v>46428</v>
      </c>
      <c r="F69" s="171">
        <v>46428</v>
      </c>
      <c r="G69" s="171">
        <v>0</v>
      </c>
      <c r="H69" s="171">
        <v>0</v>
      </c>
      <c r="I69" s="171">
        <v>0</v>
      </c>
      <c r="J69" s="170">
        <v>0</v>
      </c>
      <c r="K69" s="171">
        <v>0</v>
      </c>
      <c r="L69" s="171">
        <v>0</v>
      </c>
      <c r="M69" s="171">
        <v>0</v>
      </c>
      <c r="N69" s="171">
        <v>0</v>
      </c>
      <c r="O69" s="171">
        <v>0</v>
      </c>
      <c r="P69" s="170">
        <v>46428</v>
      </c>
    </row>
    <row r="70" spans="1:16" ht="72" customHeight="1">
      <c r="A70" s="46" t="s">
        <v>171</v>
      </c>
      <c r="B70" s="46" t="s">
        <v>172</v>
      </c>
      <c r="C70" s="51" t="s">
        <v>12</v>
      </c>
      <c r="D70" s="51" t="s">
        <v>173</v>
      </c>
      <c r="E70" s="170">
        <v>2929487</v>
      </c>
      <c r="F70" s="171">
        <v>2929487</v>
      </c>
      <c r="G70" s="171">
        <v>2212880</v>
      </c>
      <c r="H70" s="171">
        <v>88425</v>
      </c>
      <c r="I70" s="171">
        <v>0</v>
      </c>
      <c r="J70" s="170">
        <v>0</v>
      </c>
      <c r="K70" s="171">
        <v>0</v>
      </c>
      <c r="L70" s="171">
        <v>0</v>
      </c>
      <c r="M70" s="171">
        <v>0</v>
      </c>
      <c r="N70" s="171">
        <v>0</v>
      </c>
      <c r="O70" s="171">
        <v>0</v>
      </c>
      <c r="P70" s="170">
        <v>2929487</v>
      </c>
    </row>
    <row r="71" spans="1:16" ht="31.5">
      <c r="A71" s="46" t="s">
        <v>174</v>
      </c>
      <c r="B71" s="46" t="s">
        <v>175</v>
      </c>
      <c r="C71" s="51" t="s">
        <v>12</v>
      </c>
      <c r="D71" s="51" t="s">
        <v>176</v>
      </c>
      <c r="E71" s="170">
        <v>818802</v>
      </c>
      <c r="F71" s="171">
        <v>818802</v>
      </c>
      <c r="G71" s="171">
        <v>0</v>
      </c>
      <c r="H71" s="171">
        <v>0</v>
      </c>
      <c r="I71" s="171">
        <v>0</v>
      </c>
      <c r="J71" s="170">
        <v>0</v>
      </c>
      <c r="K71" s="171">
        <v>0</v>
      </c>
      <c r="L71" s="171">
        <v>0</v>
      </c>
      <c r="M71" s="171">
        <v>0</v>
      </c>
      <c r="N71" s="171">
        <v>0</v>
      </c>
      <c r="O71" s="171">
        <v>0</v>
      </c>
      <c r="P71" s="170">
        <v>818802</v>
      </c>
    </row>
    <row r="72" spans="1:16" ht="44.25" customHeight="1">
      <c r="A72" s="46" t="s">
        <v>261</v>
      </c>
      <c r="B72" s="46" t="s">
        <v>262</v>
      </c>
      <c r="C72" s="51" t="s">
        <v>53</v>
      </c>
      <c r="D72" s="51" t="s">
        <v>340</v>
      </c>
      <c r="E72" s="170">
        <v>0</v>
      </c>
      <c r="F72" s="171">
        <v>0</v>
      </c>
      <c r="G72" s="171">
        <v>0</v>
      </c>
      <c r="H72" s="171">
        <v>0</v>
      </c>
      <c r="I72" s="171">
        <v>0</v>
      </c>
      <c r="J72" s="170">
        <v>50000</v>
      </c>
      <c r="K72" s="171">
        <v>50000</v>
      </c>
      <c r="L72" s="171">
        <v>0</v>
      </c>
      <c r="M72" s="171">
        <v>0</v>
      </c>
      <c r="N72" s="171">
        <v>0</v>
      </c>
      <c r="O72" s="171">
        <v>50000</v>
      </c>
      <c r="P72" s="170">
        <v>50000</v>
      </c>
    </row>
    <row r="73" spans="1:16" ht="15.75">
      <c r="A73" s="46" t="s">
        <v>341</v>
      </c>
      <c r="B73" s="46" t="s">
        <v>342</v>
      </c>
      <c r="C73" s="51" t="s">
        <v>53</v>
      </c>
      <c r="D73" s="51" t="s">
        <v>343</v>
      </c>
      <c r="E73" s="170">
        <v>0</v>
      </c>
      <c r="F73" s="171">
        <v>0</v>
      </c>
      <c r="G73" s="171">
        <v>0</v>
      </c>
      <c r="H73" s="171">
        <v>0</v>
      </c>
      <c r="I73" s="171">
        <v>0</v>
      </c>
      <c r="J73" s="170">
        <v>30000</v>
      </c>
      <c r="K73" s="171">
        <v>30000</v>
      </c>
      <c r="L73" s="171">
        <v>0</v>
      </c>
      <c r="M73" s="171">
        <v>0</v>
      </c>
      <c r="N73" s="171">
        <v>0</v>
      </c>
      <c r="O73" s="171">
        <v>30000</v>
      </c>
      <c r="P73" s="170">
        <v>30000</v>
      </c>
    </row>
    <row r="74" spans="1:16" ht="15.75">
      <c r="A74" s="14" t="s">
        <v>177</v>
      </c>
      <c r="B74" s="9"/>
      <c r="C74" s="50"/>
      <c r="D74" s="53" t="s">
        <v>0</v>
      </c>
      <c r="E74" s="168">
        <v>2085519</v>
      </c>
      <c r="F74" s="169">
        <v>2085519</v>
      </c>
      <c r="G74" s="169">
        <v>1642901</v>
      </c>
      <c r="H74" s="169">
        <v>18674</v>
      </c>
      <c r="I74" s="169">
        <v>0</v>
      </c>
      <c r="J74" s="168">
        <v>60000</v>
      </c>
      <c r="K74" s="169">
        <v>60000</v>
      </c>
      <c r="L74" s="169">
        <v>0</v>
      </c>
      <c r="M74" s="169">
        <v>0</v>
      </c>
      <c r="N74" s="169">
        <v>0</v>
      </c>
      <c r="O74" s="169">
        <v>60000</v>
      </c>
      <c r="P74" s="168">
        <v>2145519</v>
      </c>
    </row>
    <row r="75" spans="1:16" ht="15.75">
      <c r="A75" s="14" t="s">
        <v>178</v>
      </c>
      <c r="B75" s="9"/>
      <c r="C75" s="50"/>
      <c r="D75" s="53" t="s">
        <v>0</v>
      </c>
      <c r="E75" s="168">
        <v>2085519</v>
      </c>
      <c r="F75" s="169">
        <v>2085519</v>
      </c>
      <c r="G75" s="169">
        <v>1642901</v>
      </c>
      <c r="H75" s="169">
        <v>18674</v>
      </c>
      <c r="I75" s="169">
        <v>0</v>
      </c>
      <c r="J75" s="168">
        <v>60000</v>
      </c>
      <c r="K75" s="169">
        <v>60000</v>
      </c>
      <c r="L75" s="169">
        <v>0</v>
      </c>
      <c r="M75" s="169">
        <v>0</v>
      </c>
      <c r="N75" s="169">
        <v>0</v>
      </c>
      <c r="O75" s="169">
        <v>60000</v>
      </c>
      <c r="P75" s="168">
        <v>2145519</v>
      </c>
    </row>
    <row r="76" spans="1:16" ht="44.25" customHeight="1">
      <c r="A76" s="46" t="s">
        <v>179</v>
      </c>
      <c r="B76" s="46" t="s">
        <v>75</v>
      </c>
      <c r="C76" s="51" t="s">
        <v>52</v>
      </c>
      <c r="D76" s="51" t="s">
        <v>338</v>
      </c>
      <c r="E76" s="170">
        <v>2050519</v>
      </c>
      <c r="F76" s="171">
        <v>2050519</v>
      </c>
      <c r="G76" s="171">
        <v>1642901</v>
      </c>
      <c r="H76" s="171">
        <v>18674</v>
      </c>
      <c r="I76" s="171">
        <v>0</v>
      </c>
      <c r="J76" s="170">
        <v>60000</v>
      </c>
      <c r="K76" s="171">
        <v>60000</v>
      </c>
      <c r="L76" s="171">
        <v>0</v>
      </c>
      <c r="M76" s="171">
        <v>0</v>
      </c>
      <c r="N76" s="171">
        <v>0</v>
      </c>
      <c r="O76" s="171">
        <v>60000</v>
      </c>
      <c r="P76" s="170">
        <v>2110519</v>
      </c>
    </row>
    <row r="77" spans="1:16" ht="44.25" customHeight="1">
      <c r="A77" s="46" t="s">
        <v>180</v>
      </c>
      <c r="B77" s="46" t="s">
        <v>48</v>
      </c>
      <c r="C77" s="51" t="s">
        <v>63</v>
      </c>
      <c r="D77" s="51" t="s">
        <v>95</v>
      </c>
      <c r="E77" s="170">
        <v>35000</v>
      </c>
      <c r="F77" s="171">
        <v>35000</v>
      </c>
      <c r="G77" s="171">
        <v>0</v>
      </c>
      <c r="H77" s="171">
        <v>0</v>
      </c>
      <c r="I77" s="171">
        <v>0</v>
      </c>
      <c r="J77" s="170">
        <v>0</v>
      </c>
      <c r="K77" s="171">
        <v>0</v>
      </c>
      <c r="L77" s="171">
        <v>0</v>
      </c>
      <c r="M77" s="171">
        <v>0</v>
      </c>
      <c r="N77" s="171">
        <v>0</v>
      </c>
      <c r="O77" s="171">
        <v>0</v>
      </c>
      <c r="P77" s="170">
        <v>35000</v>
      </c>
    </row>
    <row r="78" spans="1:16" ht="31.5">
      <c r="A78" s="14" t="s">
        <v>181</v>
      </c>
      <c r="B78" s="9"/>
      <c r="C78" s="50"/>
      <c r="D78" s="53" t="s">
        <v>1</v>
      </c>
      <c r="E78" s="168">
        <v>35585446</v>
      </c>
      <c r="F78" s="169">
        <v>35585446</v>
      </c>
      <c r="G78" s="169">
        <v>20688986</v>
      </c>
      <c r="H78" s="169">
        <v>2219832</v>
      </c>
      <c r="I78" s="169">
        <v>0</v>
      </c>
      <c r="J78" s="168">
        <v>935334</v>
      </c>
      <c r="K78" s="169">
        <v>619199</v>
      </c>
      <c r="L78" s="169">
        <v>316135</v>
      </c>
      <c r="M78" s="169">
        <v>253328</v>
      </c>
      <c r="N78" s="169">
        <v>3725</v>
      </c>
      <c r="O78" s="169">
        <v>619199</v>
      </c>
      <c r="P78" s="168">
        <v>36520780</v>
      </c>
    </row>
    <row r="79" spans="1:16" ht="78" customHeight="1">
      <c r="A79" s="14" t="s">
        <v>182</v>
      </c>
      <c r="B79" s="9"/>
      <c r="C79" s="50"/>
      <c r="D79" s="53" t="s">
        <v>1</v>
      </c>
      <c r="E79" s="168">
        <v>35585446</v>
      </c>
      <c r="F79" s="169">
        <v>35585446</v>
      </c>
      <c r="G79" s="169">
        <v>20688986</v>
      </c>
      <c r="H79" s="169">
        <v>2219832</v>
      </c>
      <c r="I79" s="169">
        <v>0</v>
      </c>
      <c r="J79" s="168">
        <v>935334</v>
      </c>
      <c r="K79" s="169">
        <v>619199</v>
      </c>
      <c r="L79" s="169">
        <v>316135</v>
      </c>
      <c r="M79" s="169">
        <v>253328</v>
      </c>
      <c r="N79" s="169">
        <v>3725</v>
      </c>
      <c r="O79" s="169">
        <v>619199</v>
      </c>
      <c r="P79" s="168">
        <v>36520780</v>
      </c>
    </row>
    <row r="80" spans="1:16" ht="58.5" customHeight="1">
      <c r="A80" s="46" t="s">
        <v>183</v>
      </c>
      <c r="B80" s="46" t="s">
        <v>75</v>
      </c>
      <c r="C80" s="51" t="s">
        <v>52</v>
      </c>
      <c r="D80" s="51" t="s">
        <v>338</v>
      </c>
      <c r="E80" s="170">
        <v>1129801</v>
      </c>
      <c r="F80" s="171">
        <v>1129801</v>
      </c>
      <c r="G80" s="171">
        <v>894903</v>
      </c>
      <c r="H80" s="171">
        <v>14340</v>
      </c>
      <c r="I80" s="171">
        <v>0</v>
      </c>
      <c r="J80" s="170">
        <v>25751</v>
      </c>
      <c r="K80" s="171">
        <v>25751</v>
      </c>
      <c r="L80" s="171">
        <v>0</v>
      </c>
      <c r="M80" s="171">
        <v>0</v>
      </c>
      <c r="N80" s="171">
        <v>0</v>
      </c>
      <c r="O80" s="171">
        <v>25751</v>
      </c>
      <c r="P80" s="170">
        <v>1155552</v>
      </c>
    </row>
    <row r="81" spans="1:16" ht="44.25" customHeight="1">
      <c r="A81" s="46" t="s">
        <v>322</v>
      </c>
      <c r="B81" s="46" t="s">
        <v>323</v>
      </c>
      <c r="C81" s="51" t="s">
        <v>56</v>
      </c>
      <c r="D81" s="51" t="s">
        <v>247</v>
      </c>
      <c r="E81" s="170">
        <v>8013606</v>
      </c>
      <c r="F81" s="171">
        <v>8013606</v>
      </c>
      <c r="G81" s="171">
        <v>6092800</v>
      </c>
      <c r="H81" s="171">
        <v>246633</v>
      </c>
      <c r="I81" s="171">
        <v>0</v>
      </c>
      <c r="J81" s="170">
        <v>309060</v>
      </c>
      <c r="K81" s="171">
        <v>0</v>
      </c>
      <c r="L81" s="171">
        <v>309060</v>
      </c>
      <c r="M81" s="171">
        <v>253328</v>
      </c>
      <c r="N81" s="171">
        <v>0</v>
      </c>
      <c r="O81" s="171">
        <v>0</v>
      </c>
      <c r="P81" s="170">
        <v>8322666</v>
      </c>
    </row>
    <row r="82" spans="1:16" ht="44.25" customHeight="1">
      <c r="A82" s="46" t="s">
        <v>186</v>
      </c>
      <c r="B82" s="46" t="s">
        <v>43</v>
      </c>
      <c r="C82" s="51" t="s">
        <v>96</v>
      </c>
      <c r="D82" s="51" t="s">
        <v>97</v>
      </c>
      <c r="E82" s="170">
        <v>7404358</v>
      </c>
      <c r="F82" s="171">
        <v>7404358</v>
      </c>
      <c r="G82" s="171">
        <v>5282887</v>
      </c>
      <c r="H82" s="171">
        <v>720978</v>
      </c>
      <c r="I82" s="171">
        <v>0</v>
      </c>
      <c r="J82" s="170">
        <v>0</v>
      </c>
      <c r="K82" s="171">
        <v>0</v>
      </c>
      <c r="L82" s="171">
        <v>0</v>
      </c>
      <c r="M82" s="171">
        <v>0</v>
      </c>
      <c r="N82" s="171">
        <v>0</v>
      </c>
      <c r="O82" s="171">
        <v>0</v>
      </c>
      <c r="P82" s="170">
        <v>7404358</v>
      </c>
    </row>
    <row r="83" spans="1:16" ht="44.25" customHeight="1">
      <c r="A83" s="46" t="s">
        <v>187</v>
      </c>
      <c r="B83" s="46" t="s">
        <v>98</v>
      </c>
      <c r="C83" s="51" t="s">
        <v>96</v>
      </c>
      <c r="D83" s="51" t="s">
        <v>99</v>
      </c>
      <c r="E83" s="170">
        <v>855447</v>
      </c>
      <c r="F83" s="171">
        <v>855447</v>
      </c>
      <c r="G83" s="171">
        <v>549405</v>
      </c>
      <c r="H83" s="171">
        <v>96426</v>
      </c>
      <c r="I83" s="171">
        <v>0</v>
      </c>
      <c r="J83" s="170">
        <v>0</v>
      </c>
      <c r="K83" s="171">
        <v>0</v>
      </c>
      <c r="L83" s="171">
        <v>0</v>
      </c>
      <c r="M83" s="171">
        <v>0</v>
      </c>
      <c r="N83" s="171">
        <v>0</v>
      </c>
      <c r="O83" s="171">
        <v>0</v>
      </c>
      <c r="P83" s="170">
        <v>855447</v>
      </c>
    </row>
    <row r="84" spans="1:16" ht="57.75" customHeight="1">
      <c r="A84" s="46" t="s">
        <v>188</v>
      </c>
      <c r="B84" s="46" t="s">
        <v>49</v>
      </c>
      <c r="C84" s="51" t="s">
        <v>66</v>
      </c>
      <c r="D84" s="51" t="s">
        <v>100</v>
      </c>
      <c r="E84" s="170">
        <v>2532245</v>
      </c>
      <c r="F84" s="171">
        <v>2532245</v>
      </c>
      <c r="G84" s="171">
        <v>1512159</v>
      </c>
      <c r="H84" s="171">
        <v>466549</v>
      </c>
      <c r="I84" s="171">
        <v>0</v>
      </c>
      <c r="J84" s="170">
        <v>29500</v>
      </c>
      <c r="K84" s="171">
        <v>29500</v>
      </c>
      <c r="L84" s="171">
        <v>0</v>
      </c>
      <c r="M84" s="171">
        <v>0</v>
      </c>
      <c r="N84" s="171">
        <v>0</v>
      </c>
      <c r="O84" s="171">
        <v>29500</v>
      </c>
      <c r="P84" s="170">
        <v>2561745</v>
      </c>
    </row>
    <row r="85" spans="1:16" ht="44.25" customHeight="1">
      <c r="A85" s="46" t="s">
        <v>189</v>
      </c>
      <c r="B85" s="46" t="s">
        <v>190</v>
      </c>
      <c r="C85" s="51" t="s">
        <v>67</v>
      </c>
      <c r="D85" s="51" t="s">
        <v>191</v>
      </c>
      <c r="E85" s="170">
        <v>5887380</v>
      </c>
      <c r="F85" s="171">
        <v>5887380</v>
      </c>
      <c r="G85" s="171">
        <v>899545</v>
      </c>
      <c r="H85" s="171">
        <v>26138</v>
      </c>
      <c r="I85" s="171">
        <v>0</v>
      </c>
      <c r="J85" s="170">
        <v>38000</v>
      </c>
      <c r="K85" s="171">
        <v>38000</v>
      </c>
      <c r="L85" s="171">
        <v>0</v>
      </c>
      <c r="M85" s="171">
        <v>0</v>
      </c>
      <c r="N85" s="171">
        <v>0</v>
      </c>
      <c r="O85" s="171">
        <v>38000</v>
      </c>
      <c r="P85" s="170">
        <v>5925380</v>
      </c>
    </row>
    <row r="86" spans="1:16" ht="44.25" customHeight="1">
      <c r="A86" s="46" t="s">
        <v>192</v>
      </c>
      <c r="B86" s="46" t="s">
        <v>50</v>
      </c>
      <c r="C86" s="51" t="s">
        <v>58</v>
      </c>
      <c r="D86" s="51" t="s">
        <v>101</v>
      </c>
      <c r="E86" s="170">
        <v>95600</v>
      </c>
      <c r="F86" s="171">
        <v>95600</v>
      </c>
      <c r="G86" s="171">
        <v>0</v>
      </c>
      <c r="H86" s="171">
        <v>0</v>
      </c>
      <c r="I86" s="171">
        <v>0</v>
      </c>
      <c r="J86" s="170">
        <v>0</v>
      </c>
      <c r="K86" s="171">
        <v>0</v>
      </c>
      <c r="L86" s="171">
        <v>0</v>
      </c>
      <c r="M86" s="171">
        <v>0</v>
      </c>
      <c r="N86" s="171">
        <v>0</v>
      </c>
      <c r="O86" s="171">
        <v>0</v>
      </c>
      <c r="P86" s="170">
        <v>95600</v>
      </c>
    </row>
    <row r="87" spans="1:16" ht="44.25" customHeight="1">
      <c r="A87" s="46" t="s">
        <v>193</v>
      </c>
      <c r="B87" s="46" t="s">
        <v>194</v>
      </c>
      <c r="C87" s="51" t="s">
        <v>58</v>
      </c>
      <c r="D87" s="51" t="s">
        <v>195</v>
      </c>
      <c r="E87" s="170">
        <v>50000</v>
      </c>
      <c r="F87" s="171">
        <v>50000</v>
      </c>
      <c r="G87" s="171">
        <v>0</v>
      </c>
      <c r="H87" s="171">
        <v>0</v>
      </c>
      <c r="I87" s="171">
        <v>0</v>
      </c>
      <c r="J87" s="170">
        <v>0</v>
      </c>
      <c r="K87" s="171">
        <v>0</v>
      </c>
      <c r="L87" s="171">
        <v>0</v>
      </c>
      <c r="M87" s="171">
        <v>0</v>
      </c>
      <c r="N87" s="171">
        <v>0</v>
      </c>
      <c r="O87" s="171">
        <v>0</v>
      </c>
      <c r="P87" s="170">
        <v>50000</v>
      </c>
    </row>
    <row r="88" spans="1:16" ht="44.25" customHeight="1">
      <c r="A88" s="46" t="s">
        <v>196</v>
      </c>
      <c r="B88" s="46" t="s">
        <v>102</v>
      </c>
      <c r="C88" s="51" t="s">
        <v>58</v>
      </c>
      <c r="D88" s="51" t="s">
        <v>103</v>
      </c>
      <c r="E88" s="170">
        <v>7807207</v>
      </c>
      <c r="F88" s="171">
        <v>7807207</v>
      </c>
      <c r="G88" s="171">
        <v>5314827</v>
      </c>
      <c r="H88" s="171">
        <v>648768</v>
      </c>
      <c r="I88" s="171">
        <v>0</v>
      </c>
      <c r="J88" s="170">
        <v>7075</v>
      </c>
      <c r="K88" s="171">
        <v>0</v>
      </c>
      <c r="L88" s="171">
        <v>7075</v>
      </c>
      <c r="M88" s="171">
        <v>0</v>
      </c>
      <c r="N88" s="171">
        <v>3725</v>
      </c>
      <c r="O88" s="171">
        <v>0</v>
      </c>
      <c r="P88" s="170">
        <v>7814282</v>
      </c>
    </row>
    <row r="89" spans="1:16" ht="44.25" customHeight="1">
      <c r="A89" s="46" t="s">
        <v>197</v>
      </c>
      <c r="B89" s="46" t="s">
        <v>104</v>
      </c>
      <c r="C89" s="51" t="s">
        <v>58</v>
      </c>
      <c r="D89" s="51" t="s">
        <v>105</v>
      </c>
      <c r="E89" s="170">
        <v>1351850</v>
      </c>
      <c r="F89" s="171">
        <v>1351850</v>
      </c>
      <c r="G89" s="171">
        <v>0</v>
      </c>
      <c r="H89" s="171">
        <v>0</v>
      </c>
      <c r="I89" s="171">
        <v>0</v>
      </c>
      <c r="J89" s="170">
        <v>0</v>
      </c>
      <c r="K89" s="171">
        <v>0</v>
      </c>
      <c r="L89" s="171">
        <v>0</v>
      </c>
      <c r="M89" s="171">
        <v>0</v>
      </c>
      <c r="N89" s="171">
        <v>0</v>
      </c>
      <c r="O89" s="171">
        <v>0</v>
      </c>
      <c r="P89" s="170">
        <v>1351850</v>
      </c>
    </row>
    <row r="90" spans="1:16" ht="63" customHeight="1">
      <c r="A90" s="46" t="s">
        <v>198</v>
      </c>
      <c r="B90" s="46" t="s">
        <v>106</v>
      </c>
      <c r="C90" s="51" t="s">
        <v>58</v>
      </c>
      <c r="D90" s="51" t="s">
        <v>107</v>
      </c>
      <c r="E90" s="170">
        <v>457952</v>
      </c>
      <c r="F90" s="171">
        <v>457952</v>
      </c>
      <c r="G90" s="171">
        <v>142460</v>
      </c>
      <c r="H90" s="171">
        <v>0</v>
      </c>
      <c r="I90" s="171">
        <v>0</v>
      </c>
      <c r="J90" s="170">
        <v>0</v>
      </c>
      <c r="K90" s="171">
        <v>0</v>
      </c>
      <c r="L90" s="171">
        <v>0</v>
      </c>
      <c r="M90" s="171">
        <v>0</v>
      </c>
      <c r="N90" s="171">
        <v>0</v>
      </c>
      <c r="O90" s="171">
        <v>0</v>
      </c>
      <c r="P90" s="170">
        <v>457952</v>
      </c>
    </row>
    <row r="91" spans="1:16" ht="44.25" customHeight="1">
      <c r="A91" s="46" t="s">
        <v>344</v>
      </c>
      <c r="B91" s="46" t="s">
        <v>345</v>
      </c>
      <c r="C91" s="51" t="s">
        <v>53</v>
      </c>
      <c r="D91" s="51" t="s">
        <v>346</v>
      </c>
      <c r="E91" s="170">
        <v>0</v>
      </c>
      <c r="F91" s="171">
        <v>0</v>
      </c>
      <c r="G91" s="171">
        <v>0</v>
      </c>
      <c r="H91" s="171">
        <v>0</v>
      </c>
      <c r="I91" s="171">
        <v>0</v>
      </c>
      <c r="J91" s="170">
        <v>525948</v>
      </c>
      <c r="K91" s="171">
        <v>525948</v>
      </c>
      <c r="L91" s="171">
        <v>0</v>
      </c>
      <c r="M91" s="171">
        <v>0</v>
      </c>
      <c r="N91" s="171">
        <v>0</v>
      </c>
      <c r="O91" s="171">
        <v>525948</v>
      </c>
      <c r="P91" s="170">
        <v>525948</v>
      </c>
    </row>
    <row r="92" spans="1:16" ht="44.25" customHeight="1">
      <c r="A92" s="14" t="s">
        <v>199</v>
      </c>
      <c r="B92" s="9"/>
      <c r="C92" s="50"/>
      <c r="D92" s="53" t="s">
        <v>2</v>
      </c>
      <c r="E92" s="168">
        <v>32302083</v>
      </c>
      <c r="F92" s="169">
        <v>12476326</v>
      </c>
      <c r="G92" s="169">
        <v>3358950</v>
      </c>
      <c r="H92" s="169">
        <v>51152</v>
      </c>
      <c r="I92" s="169">
        <v>19825757</v>
      </c>
      <c r="J92" s="168">
        <v>28592081</v>
      </c>
      <c r="K92" s="169">
        <v>11713386</v>
      </c>
      <c r="L92" s="169">
        <v>194816</v>
      </c>
      <c r="M92" s="169">
        <v>0</v>
      </c>
      <c r="N92" s="169">
        <v>0</v>
      </c>
      <c r="O92" s="169">
        <v>28397265</v>
      </c>
      <c r="P92" s="168">
        <v>60894164</v>
      </c>
    </row>
    <row r="93" spans="1:16" ht="44.25" customHeight="1">
      <c r="A93" s="14" t="s">
        <v>200</v>
      </c>
      <c r="B93" s="9"/>
      <c r="C93" s="50"/>
      <c r="D93" s="53" t="s">
        <v>2</v>
      </c>
      <c r="E93" s="168">
        <v>32302083</v>
      </c>
      <c r="F93" s="169">
        <v>12476326</v>
      </c>
      <c r="G93" s="169">
        <v>3358950</v>
      </c>
      <c r="H93" s="169">
        <v>51152</v>
      </c>
      <c r="I93" s="169">
        <v>19825757</v>
      </c>
      <c r="J93" s="168">
        <v>28592081</v>
      </c>
      <c r="K93" s="169">
        <v>11713386</v>
      </c>
      <c r="L93" s="169">
        <v>194816</v>
      </c>
      <c r="M93" s="169">
        <v>0</v>
      </c>
      <c r="N93" s="169">
        <v>0</v>
      </c>
      <c r="O93" s="169">
        <v>28397265</v>
      </c>
      <c r="P93" s="168">
        <v>60894164</v>
      </c>
    </row>
    <row r="94" spans="1:16" ht="44.25" customHeight="1">
      <c r="A94" s="46" t="s">
        <v>201</v>
      </c>
      <c r="B94" s="46" t="s">
        <v>75</v>
      </c>
      <c r="C94" s="51" t="s">
        <v>52</v>
      </c>
      <c r="D94" s="51" t="s">
        <v>338</v>
      </c>
      <c r="E94" s="170">
        <v>4351826</v>
      </c>
      <c r="F94" s="171">
        <v>4351826</v>
      </c>
      <c r="G94" s="171">
        <v>3358950</v>
      </c>
      <c r="H94" s="171">
        <v>51152</v>
      </c>
      <c r="I94" s="171">
        <v>0</v>
      </c>
      <c r="J94" s="170">
        <v>72000</v>
      </c>
      <c r="K94" s="171">
        <v>72000</v>
      </c>
      <c r="L94" s="171">
        <v>0</v>
      </c>
      <c r="M94" s="171">
        <v>0</v>
      </c>
      <c r="N94" s="171">
        <v>0</v>
      </c>
      <c r="O94" s="171">
        <v>72000</v>
      </c>
      <c r="P94" s="170">
        <v>4423826</v>
      </c>
    </row>
    <row r="95" spans="1:16" ht="44.25" customHeight="1">
      <c r="A95" s="46" t="s">
        <v>202</v>
      </c>
      <c r="B95" s="46" t="s">
        <v>108</v>
      </c>
      <c r="C95" s="51" t="s">
        <v>10</v>
      </c>
      <c r="D95" s="51" t="s">
        <v>347</v>
      </c>
      <c r="E95" s="170">
        <v>67000</v>
      </c>
      <c r="F95" s="171">
        <v>67000</v>
      </c>
      <c r="G95" s="171">
        <v>0</v>
      </c>
      <c r="H95" s="171">
        <v>0</v>
      </c>
      <c r="I95" s="171">
        <v>0</v>
      </c>
      <c r="J95" s="170">
        <v>0</v>
      </c>
      <c r="K95" s="171">
        <v>0</v>
      </c>
      <c r="L95" s="171">
        <v>0</v>
      </c>
      <c r="M95" s="171">
        <v>0</v>
      </c>
      <c r="N95" s="171">
        <v>0</v>
      </c>
      <c r="O95" s="171">
        <v>0</v>
      </c>
      <c r="P95" s="170">
        <v>67000</v>
      </c>
    </row>
    <row r="96" spans="1:16" ht="63" customHeight="1">
      <c r="A96" s="46" t="s">
        <v>203</v>
      </c>
      <c r="B96" s="46" t="s">
        <v>109</v>
      </c>
      <c r="C96" s="51" t="s">
        <v>10</v>
      </c>
      <c r="D96" s="51" t="s">
        <v>110</v>
      </c>
      <c r="E96" s="170">
        <v>19696786</v>
      </c>
      <c r="F96" s="171">
        <v>0</v>
      </c>
      <c r="G96" s="171">
        <v>0</v>
      </c>
      <c r="H96" s="171">
        <v>0</v>
      </c>
      <c r="I96" s="171">
        <v>19696786</v>
      </c>
      <c r="J96" s="170">
        <v>4599481</v>
      </c>
      <c r="K96" s="171">
        <v>4599481</v>
      </c>
      <c r="L96" s="171">
        <v>0</v>
      </c>
      <c r="M96" s="171">
        <v>0</v>
      </c>
      <c r="N96" s="171">
        <v>0</v>
      </c>
      <c r="O96" s="171">
        <v>4599481</v>
      </c>
      <c r="P96" s="170">
        <v>24296267</v>
      </c>
    </row>
    <row r="97" spans="1:16" ht="44.25" customHeight="1">
      <c r="A97" s="46" t="s">
        <v>204</v>
      </c>
      <c r="B97" s="46" t="s">
        <v>111</v>
      </c>
      <c r="C97" s="51" t="s">
        <v>10</v>
      </c>
      <c r="D97" s="51" t="s">
        <v>112</v>
      </c>
      <c r="E97" s="170">
        <v>2951500</v>
      </c>
      <c r="F97" s="171">
        <v>2951500</v>
      </c>
      <c r="G97" s="171">
        <v>0</v>
      </c>
      <c r="H97" s="171">
        <v>0</v>
      </c>
      <c r="I97" s="171">
        <v>0</v>
      </c>
      <c r="J97" s="170">
        <v>150000</v>
      </c>
      <c r="K97" s="171">
        <v>150000</v>
      </c>
      <c r="L97" s="171">
        <v>0</v>
      </c>
      <c r="M97" s="171">
        <v>0</v>
      </c>
      <c r="N97" s="171">
        <v>0</v>
      </c>
      <c r="O97" s="171">
        <v>150000</v>
      </c>
      <c r="P97" s="170">
        <v>3101500</v>
      </c>
    </row>
    <row r="98" spans="1:16" ht="44.25" customHeight="1">
      <c r="A98" s="46" t="s">
        <v>205</v>
      </c>
      <c r="B98" s="46" t="s">
        <v>51</v>
      </c>
      <c r="C98" s="51" t="s">
        <v>68</v>
      </c>
      <c r="D98" s="51" t="s">
        <v>113</v>
      </c>
      <c r="E98" s="170">
        <v>20000</v>
      </c>
      <c r="F98" s="171">
        <v>20000</v>
      </c>
      <c r="G98" s="171">
        <v>0</v>
      </c>
      <c r="H98" s="171">
        <v>0</v>
      </c>
      <c r="I98" s="171">
        <v>0</v>
      </c>
      <c r="J98" s="170">
        <v>0</v>
      </c>
      <c r="K98" s="171">
        <v>0</v>
      </c>
      <c r="L98" s="171">
        <v>0</v>
      </c>
      <c r="M98" s="171">
        <v>0</v>
      </c>
      <c r="N98" s="171">
        <v>0</v>
      </c>
      <c r="O98" s="171">
        <v>0</v>
      </c>
      <c r="P98" s="170">
        <v>20000</v>
      </c>
    </row>
    <row r="99" spans="1:16" ht="44.25" customHeight="1">
      <c r="A99" s="46" t="s">
        <v>348</v>
      </c>
      <c r="B99" s="46" t="s">
        <v>262</v>
      </c>
      <c r="C99" s="51" t="s">
        <v>53</v>
      </c>
      <c r="D99" s="51" t="s">
        <v>340</v>
      </c>
      <c r="E99" s="170">
        <v>0</v>
      </c>
      <c r="F99" s="171">
        <v>0</v>
      </c>
      <c r="G99" s="171">
        <v>0</v>
      </c>
      <c r="H99" s="171">
        <v>0</v>
      </c>
      <c r="I99" s="171">
        <v>0</v>
      </c>
      <c r="J99" s="170">
        <v>900000</v>
      </c>
      <c r="K99" s="171">
        <v>900000</v>
      </c>
      <c r="L99" s="171">
        <v>0</v>
      </c>
      <c r="M99" s="171">
        <v>0</v>
      </c>
      <c r="N99" s="171">
        <v>0</v>
      </c>
      <c r="O99" s="171">
        <v>900000</v>
      </c>
      <c r="P99" s="170">
        <v>900000</v>
      </c>
    </row>
    <row r="100" spans="1:16" ht="44.25" customHeight="1">
      <c r="A100" s="46" t="s">
        <v>264</v>
      </c>
      <c r="B100" s="46" t="s">
        <v>259</v>
      </c>
      <c r="C100" s="51" t="s">
        <v>93</v>
      </c>
      <c r="D100" s="51" t="s">
        <v>260</v>
      </c>
      <c r="E100" s="170">
        <v>128971</v>
      </c>
      <c r="F100" s="171">
        <v>0</v>
      </c>
      <c r="G100" s="171">
        <v>0</v>
      </c>
      <c r="H100" s="171">
        <v>0</v>
      </c>
      <c r="I100" s="171">
        <v>128971</v>
      </c>
      <c r="J100" s="170">
        <v>22275784</v>
      </c>
      <c r="K100" s="171">
        <v>5591905</v>
      </c>
      <c r="L100" s="171">
        <v>0</v>
      </c>
      <c r="M100" s="171">
        <v>0</v>
      </c>
      <c r="N100" s="171">
        <v>0</v>
      </c>
      <c r="O100" s="171">
        <v>22275784</v>
      </c>
      <c r="P100" s="170">
        <v>22404755</v>
      </c>
    </row>
    <row r="101" spans="1:16" ht="44.25" customHeight="1">
      <c r="A101" s="46" t="s">
        <v>206</v>
      </c>
      <c r="B101" s="46" t="s">
        <v>114</v>
      </c>
      <c r="C101" s="51" t="s">
        <v>115</v>
      </c>
      <c r="D101" s="51" t="s">
        <v>116</v>
      </c>
      <c r="E101" s="170">
        <v>5066000</v>
      </c>
      <c r="F101" s="171">
        <v>5066000</v>
      </c>
      <c r="G101" s="171">
        <v>0</v>
      </c>
      <c r="H101" s="171">
        <v>0</v>
      </c>
      <c r="I101" s="171">
        <v>0</v>
      </c>
      <c r="J101" s="170">
        <v>400000</v>
      </c>
      <c r="K101" s="171">
        <v>400000</v>
      </c>
      <c r="L101" s="171">
        <v>0</v>
      </c>
      <c r="M101" s="171">
        <v>0</v>
      </c>
      <c r="N101" s="171">
        <v>0</v>
      </c>
      <c r="O101" s="171">
        <v>400000</v>
      </c>
      <c r="P101" s="170">
        <v>5466000</v>
      </c>
    </row>
    <row r="102" spans="1:16" ht="44.25" customHeight="1">
      <c r="A102" s="46" t="s">
        <v>207</v>
      </c>
      <c r="B102" s="46" t="s">
        <v>117</v>
      </c>
      <c r="C102" s="51" t="s">
        <v>69</v>
      </c>
      <c r="D102" s="51" t="s">
        <v>118</v>
      </c>
      <c r="E102" s="170">
        <v>20000</v>
      </c>
      <c r="F102" s="171">
        <v>20000</v>
      </c>
      <c r="G102" s="171">
        <v>0</v>
      </c>
      <c r="H102" s="171">
        <v>0</v>
      </c>
      <c r="I102" s="171">
        <v>0</v>
      </c>
      <c r="J102" s="170">
        <v>0</v>
      </c>
      <c r="K102" s="171">
        <v>0</v>
      </c>
      <c r="L102" s="171">
        <v>0</v>
      </c>
      <c r="M102" s="171">
        <v>0</v>
      </c>
      <c r="N102" s="171">
        <v>0</v>
      </c>
      <c r="O102" s="171">
        <v>0</v>
      </c>
      <c r="P102" s="170">
        <v>20000</v>
      </c>
    </row>
    <row r="103" spans="1:16" ht="44.25" customHeight="1">
      <c r="A103" s="46" t="s">
        <v>208</v>
      </c>
      <c r="B103" s="46" t="s">
        <v>119</v>
      </c>
      <c r="C103" s="51" t="s">
        <v>70</v>
      </c>
      <c r="D103" s="51" t="s">
        <v>42</v>
      </c>
      <c r="E103" s="170">
        <v>0</v>
      </c>
      <c r="F103" s="171">
        <v>0</v>
      </c>
      <c r="G103" s="171">
        <v>0</v>
      </c>
      <c r="H103" s="171">
        <v>0</v>
      </c>
      <c r="I103" s="171">
        <v>0</v>
      </c>
      <c r="J103" s="170">
        <v>194816</v>
      </c>
      <c r="K103" s="171">
        <v>0</v>
      </c>
      <c r="L103" s="171">
        <v>194816</v>
      </c>
      <c r="M103" s="171">
        <v>0</v>
      </c>
      <c r="N103" s="171">
        <v>0</v>
      </c>
      <c r="O103" s="171">
        <v>0</v>
      </c>
      <c r="P103" s="170">
        <v>194816</v>
      </c>
    </row>
    <row r="104" spans="1:16" ht="44.25" customHeight="1">
      <c r="A104" s="14" t="s">
        <v>209</v>
      </c>
      <c r="B104" s="9"/>
      <c r="C104" s="50"/>
      <c r="D104" s="53" t="s">
        <v>3</v>
      </c>
      <c r="E104" s="168">
        <v>4179755</v>
      </c>
      <c r="F104" s="169">
        <v>4179755</v>
      </c>
      <c r="G104" s="169">
        <v>3141301</v>
      </c>
      <c r="H104" s="169">
        <v>52525</v>
      </c>
      <c r="I104" s="169">
        <v>0</v>
      </c>
      <c r="J104" s="168">
        <v>625000</v>
      </c>
      <c r="K104" s="169">
        <v>625000</v>
      </c>
      <c r="L104" s="169">
        <v>0</v>
      </c>
      <c r="M104" s="169">
        <v>0</v>
      </c>
      <c r="N104" s="169">
        <v>0</v>
      </c>
      <c r="O104" s="169">
        <v>625000</v>
      </c>
      <c r="P104" s="168">
        <v>4804755</v>
      </c>
    </row>
    <row r="105" spans="1:16" ht="44.25" customHeight="1">
      <c r="A105" s="14" t="s">
        <v>210</v>
      </c>
      <c r="B105" s="9"/>
      <c r="C105" s="50"/>
      <c r="D105" s="53" t="s">
        <v>3</v>
      </c>
      <c r="E105" s="168">
        <v>4179755</v>
      </c>
      <c r="F105" s="169">
        <v>4179755</v>
      </c>
      <c r="G105" s="169">
        <v>3141301</v>
      </c>
      <c r="H105" s="169">
        <v>52525</v>
      </c>
      <c r="I105" s="169">
        <v>0</v>
      </c>
      <c r="J105" s="168">
        <v>625000</v>
      </c>
      <c r="K105" s="169">
        <v>625000</v>
      </c>
      <c r="L105" s="169">
        <v>0</v>
      </c>
      <c r="M105" s="169">
        <v>0</v>
      </c>
      <c r="N105" s="169">
        <v>0</v>
      </c>
      <c r="O105" s="169">
        <v>625000</v>
      </c>
      <c r="P105" s="168">
        <v>4804755</v>
      </c>
    </row>
    <row r="106" spans="1:16" ht="44.25" customHeight="1">
      <c r="A106" s="46" t="s">
        <v>211</v>
      </c>
      <c r="B106" s="46" t="s">
        <v>75</v>
      </c>
      <c r="C106" s="51" t="s">
        <v>52</v>
      </c>
      <c r="D106" s="51" t="s">
        <v>338</v>
      </c>
      <c r="E106" s="170">
        <v>4090960</v>
      </c>
      <c r="F106" s="171">
        <v>4090960</v>
      </c>
      <c r="G106" s="171">
        <v>3141301</v>
      </c>
      <c r="H106" s="171">
        <v>52525</v>
      </c>
      <c r="I106" s="171">
        <v>0</v>
      </c>
      <c r="J106" s="170">
        <v>25000</v>
      </c>
      <c r="K106" s="171">
        <v>25000</v>
      </c>
      <c r="L106" s="171">
        <v>0</v>
      </c>
      <c r="M106" s="171">
        <v>0</v>
      </c>
      <c r="N106" s="171">
        <v>0</v>
      </c>
      <c r="O106" s="171">
        <v>25000</v>
      </c>
      <c r="P106" s="170">
        <v>4115960</v>
      </c>
    </row>
    <row r="107" spans="1:16" ht="44.25" customHeight="1">
      <c r="A107" s="46" t="s">
        <v>410</v>
      </c>
      <c r="B107" s="46" t="s">
        <v>411</v>
      </c>
      <c r="C107" s="51" t="s">
        <v>431</v>
      </c>
      <c r="D107" s="51" t="s">
        <v>120</v>
      </c>
      <c r="E107" s="170">
        <v>88795</v>
      </c>
      <c r="F107" s="171">
        <v>88795</v>
      </c>
      <c r="G107" s="171">
        <v>0</v>
      </c>
      <c r="H107" s="171">
        <v>0</v>
      </c>
      <c r="I107" s="171">
        <v>0</v>
      </c>
      <c r="J107" s="170">
        <v>0</v>
      </c>
      <c r="K107" s="171">
        <v>0</v>
      </c>
      <c r="L107" s="171">
        <v>0</v>
      </c>
      <c r="M107" s="171">
        <v>0</v>
      </c>
      <c r="N107" s="171">
        <v>0</v>
      </c>
      <c r="O107" s="171">
        <v>0</v>
      </c>
      <c r="P107" s="170">
        <v>88795</v>
      </c>
    </row>
    <row r="108" spans="1:16" ht="44.25" customHeight="1">
      <c r="A108" s="46" t="s">
        <v>418</v>
      </c>
      <c r="B108" s="46" t="s">
        <v>416</v>
      </c>
      <c r="C108" s="51" t="s">
        <v>431</v>
      </c>
      <c r="D108" s="51" t="s">
        <v>417</v>
      </c>
      <c r="E108" s="170">
        <v>0</v>
      </c>
      <c r="F108" s="171">
        <v>0</v>
      </c>
      <c r="G108" s="171">
        <v>0</v>
      </c>
      <c r="H108" s="171">
        <v>0</v>
      </c>
      <c r="I108" s="171">
        <v>0</v>
      </c>
      <c r="J108" s="170">
        <v>600000</v>
      </c>
      <c r="K108" s="171">
        <v>600000</v>
      </c>
      <c r="L108" s="171">
        <v>0</v>
      </c>
      <c r="M108" s="171">
        <v>0</v>
      </c>
      <c r="N108" s="171">
        <v>0</v>
      </c>
      <c r="O108" s="171">
        <v>600000</v>
      </c>
      <c r="P108" s="170">
        <v>600000</v>
      </c>
    </row>
    <row r="109" spans="1:16" ht="44.25" customHeight="1">
      <c r="A109" s="17" t="s">
        <v>224</v>
      </c>
      <c r="B109" s="18" t="s">
        <v>224</v>
      </c>
      <c r="C109" s="52" t="s">
        <v>224</v>
      </c>
      <c r="D109" s="54" t="s">
        <v>250</v>
      </c>
      <c r="E109" s="168">
        <v>401364828</v>
      </c>
      <c r="F109" s="168">
        <v>379381227</v>
      </c>
      <c r="G109" s="168">
        <v>239361032</v>
      </c>
      <c r="H109" s="168">
        <v>19385148</v>
      </c>
      <c r="I109" s="168">
        <v>21983601</v>
      </c>
      <c r="J109" s="168">
        <v>50325544</v>
      </c>
      <c r="K109" s="168">
        <v>20640779</v>
      </c>
      <c r="L109" s="168">
        <v>6367767</v>
      </c>
      <c r="M109" s="168">
        <v>520828</v>
      </c>
      <c r="N109" s="168">
        <v>70725</v>
      </c>
      <c r="O109" s="168">
        <v>43957777</v>
      </c>
      <c r="P109" s="168">
        <v>451690372</v>
      </c>
    </row>
    <row r="110" spans="1:16" ht="15.75">
      <c r="A110" s="2"/>
      <c r="B110" s="2"/>
      <c r="C110" s="2"/>
      <c r="D110" s="2"/>
      <c r="E110" s="2"/>
      <c r="F110" s="2"/>
      <c r="G110" s="2"/>
      <c r="H110" s="2"/>
      <c r="I110" s="2"/>
      <c r="J110" s="2"/>
      <c r="K110" s="2"/>
      <c r="L110" s="2"/>
      <c r="M110" s="2"/>
      <c r="N110" s="2"/>
      <c r="O110" s="2"/>
      <c r="P110" s="2"/>
    </row>
    <row r="111" spans="1:16" ht="15.75">
      <c r="A111" s="30" t="s">
        <v>282</v>
      </c>
      <c r="B111" s="30"/>
      <c r="C111" s="30"/>
      <c r="D111" s="2"/>
      <c r="E111" s="60" t="s">
        <v>337</v>
      </c>
      <c r="F111" s="2"/>
      <c r="G111" s="2"/>
      <c r="H111" s="2"/>
      <c r="I111" s="2"/>
      <c r="J111" s="2"/>
      <c r="K111" s="2"/>
      <c r="L111" s="2"/>
      <c r="M111" s="2"/>
      <c r="N111" s="2"/>
      <c r="O111" s="2"/>
      <c r="P111" s="2"/>
    </row>
    <row r="112" spans="1:16" ht="15.75">
      <c r="A112" s="2"/>
      <c r="B112" s="2"/>
      <c r="C112" s="2"/>
      <c r="D112" s="2"/>
      <c r="E112" s="2"/>
      <c r="F112" s="2"/>
      <c r="G112" s="2"/>
      <c r="H112" s="2"/>
      <c r="I112" s="2"/>
      <c r="J112" s="2"/>
      <c r="K112" s="2"/>
      <c r="L112" s="2"/>
      <c r="M112" s="2"/>
      <c r="N112" s="2"/>
      <c r="O112" s="2"/>
      <c r="P112" s="2"/>
    </row>
    <row r="113" spans="1:16" ht="15.75">
      <c r="A113" s="2"/>
      <c r="B113" s="2"/>
      <c r="C113" s="2"/>
      <c r="D113" s="2"/>
      <c r="E113" s="2"/>
      <c r="F113" s="2"/>
      <c r="G113" s="2"/>
      <c r="H113" s="2"/>
      <c r="I113" s="2"/>
      <c r="J113" s="2"/>
      <c r="K113" s="2"/>
      <c r="L113" s="2"/>
      <c r="M113" s="2"/>
      <c r="N113" s="2"/>
      <c r="O113" s="2"/>
      <c r="P113" s="2"/>
    </row>
    <row r="114" spans="1:16" ht="15.75">
      <c r="A114" s="2" t="s">
        <v>252</v>
      </c>
      <c r="B114" s="2"/>
      <c r="C114" s="2"/>
      <c r="D114" s="2"/>
      <c r="E114" s="2"/>
      <c r="F114" s="2"/>
      <c r="G114" s="2"/>
      <c r="H114" s="2"/>
      <c r="I114" s="2"/>
      <c r="J114" s="2"/>
      <c r="K114" s="2"/>
      <c r="L114" s="2"/>
      <c r="M114" s="2"/>
      <c r="N114" s="2"/>
      <c r="O114" s="2"/>
      <c r="P114" s="2"/>
    </row>
    <row r="115" spans="1:16" ht="15.75">
      <c r="A115" s="2"/>
      <c r="B115" s="2"/>
      <c r="C115" s="2"/>
      <c r="D115" s="2"/>
      <c r="E115" s="2"/>
      <c r="F115" s="2"/>
      <c r="G115" s="2"/>
      <c r="H115" s="2"/>
      <c r="I115" s="2"/>
      <c r="J115" s="2"/>
      <c r="K115" s="2"/>
      <c r="L115" s="2"/>
      <c r="M115" s="2"/>
      <c r="N115" s="2"/>
      <c r="O115" s="2"/>
      <c r="P115" s="2"/>
    </row>
    <row r="116" spans="1:16" ht="15.75">
      <c r="A116" s="6" t="s">
        <v>284</v>
      </c>
      <c r="B116" s="2"/>
      <c r="C116" s="2"/>
      <c r="D116" s="2"/>
      <c r="E116" s="2" t="s">
        <v>283</v>
      </c>
      <c r="F116" s="2"/>
      <c r="G116" s="2"/>
      <c r="H116" s="2"/>
      <c r="I116" s="2"/>
      <c r="J116" s="2"/>
      <c r="K116" s="2"/>
      <c r="L116" s="2"/>
      <c r="M116" s="2"/>
      <c r="N116" s="2"/>
      <c r="O116" s="2"/>
      <c r="P116" s="2"/>
    </row>
    <row r="117" spans="1:16" ht="15.75">
      <c r="A117" s="2"/>
      <c r="B117" s="2"/>
      <c r="C117" s="2"/>
      <c r="D117" s="2"/>
      <c r="E117" s="2"/>
      <c r="F117" s="2"/>
      <c r="G117" s="2"/>
      <c r="H117" s="2"/>
      <c r="I117" s="2"/>
      <c r="J117" s="2"/>
      <c r="K117" s="2"/>
      <c r="L117" s="2"/>
      <c r="M117" s="2"/>
      <c r="N117" s="2"/>
      <c r="O117" s="2"/>
      <c r="P117" s="2"/>
    </row>
  </sheetData>
  <sheetProtection/>
  <mergeCells count="22">
    <mergeCell ref="I11:I13"/>
    <mergeCell ref="G12:G13"/>
    <mergeCell ref="A6:P6"/>
    <mergeCell ref="A7:P7"/>
    <mergeCell ref="P10:P13"/>
    <mergeCell ref="A10:A13"/>
    <mergeCell ref="B10:B13"/>
    <mergeCell ref="M12:M13"/>
    <mergeCell ref="K11:K13"/>
    <mergeCell ref="L11:L13"/>
    <mergeCell ref="G11:H11"/>
    <mergeCell ref="O11:O13"/>
    <mergeCell ref="C10:C13"/>
    <mergeCell ref="D10:D13"/>
    <mergeCell ref="E10:I10"/>
    <mergeCell ref="E11:E13"/>
    <mergeCell ref="J10:O10"/>
    <mergeCell ref="J11:J13"/>
    <mergeCell ref="M11:N11"/>
    <mergeCell ref="H12:H13"/>
    <mergeCell ref="N12:N13"/>
    <mergeCell ref="F11:F13"/>
  </mergeCells>
  <printOptions/>
  <pageMargins left="0.7086614173228347" right="0.2362204724409449" top="0.31496062992125984" bottom="0.1968503937007874" header="0.31496062992125984" footer="0.1968503937007874"/>
  <pageSetup fitToHeight="0" fitToWidth="1" horizontalDpi="600" verticalDpi="600" orientation="landscape" paperSize="9" scale="43" r:id="rId1"/>
</worksheet>
</file>

<file path=xl/worksheets/sheet4.xml><?xml version="1.0" encoding="utf-8"?>
<worksheet xmlns="http://schemas.openxmlformats.org/spreadsheetml/2006/main" xmlns:r="http://schemas.openxmlformats.org/officeDocument/2006/relationships">
  <sheetPr>
    <pageSetUpPr fitToPage="1"/>
  </sheetPr>
  <dimension ref="B1:Q82"/>
  <sheetViews>
    <sheetView view="pageBreakPreview" zoomScale="60" zoomScalePageLayoutView="0" workbookViewId="0" topLeftCell="A1">
      <selection activeCell="E73" sqref="E73"/>
    </sheetView>
  </sheetViews>
  <sheetFormatPr defaultColWidth="7.875" defaultRowHeight="12.75"/>
  <cols>
    <col min="1" max="2" width="7.875" style="64" customWidth="1"/>
    <col min="3" max="4" width="28.625" style="76" customWidth="1"/>
    <col min="5" max="5" width="111.625" style="64" customWidth="1"/>
    <col min="6" max="6" width="31.75390625" style="64" customWidth="1"/>
    <col min="7" max="7" width="18.25390625" style="64" customWidth="1"/>
    <col min="8" max="8" width="21.00390625" style="64" customWidth="1"/>
    <col min="9" max="9" width="18.25390625" style="64" customWidth="1"/>
    <col min="10" max="10" width="16.375" style="64" customWidth="1"/>
    <col min="11" max="11" width="16.625" style="64" customWidth="1"/>
    <col min="12" max="12" width="18.625" style="64" customWidth="1"/>
    <col min="13" max="13" width="16.625" style="64" customWidth="1"/>
    <col min="14" max="14" width="22.375" style="64" customWidth="1"/>
    <col min="15" max="15" width="32.00390625" style="64" customWidth="1"/>
    <col min="16" max="16" width="14.75390625" style="64" customWidth="1"/>
    <col min="17" max="17" width="17.25390625" style="64" customWidth="1"/>
    <col min="18" max="16384" width="7.875" style="64" customWidth="1"/>
  </cols>
  <sheetData>
    <row r="1" spans="3:6" ht="22.5" customHeight="1">
      <c r="C1" s="62"/>
      <c r="D1" s="62"/>
      <c r="E1" s="63"/>
      <c r="F1" s="21" t="s">
        <v>292</v>
      </c>
    </row>
    <row r="2" spans="3:6" ht="15.75">
      <c r="C2" s="62"/>
      <c r="D2" s="62"/>
      <c r="E2" s="63"/>
      <c r="F2" s="21" t="s">
        <v>124</v>
      </c>
    </row>
    <row r="3" spans="3:6" ht="15.75">
      <c r="C3" s="62"/>
      <c r="D3" s="62"/>
      <c r="E3" s="63"/>
      <c r="F3" s="30" t="s">
        <v>281</v>
      </c>
    </row>
    <row r="4" spans="3:6" ht="15.75">
      <c r="C4" s="62"/>
      <c r="D4" s="62"/>
      <c r="E4" s="65"/>
      <c r="F4" s="30" t="s">
        <v>349</v>
      </c>
    </row>
    <row r="5" spans="3:6" ht="15.75">
      <c r="C5" s="62"/>
      <c r="D5" s="62"/>
      <c r="E5" s="65"/>
      <c r="F5" s="66"/>
    </row>
    <row r="6" spans="3:6" ht="67.5" customHeight="1">
      <c r="C6" s="82"/>
      <c r="D6" s="82"/>
      <c r="E6" s="79" t="s">
        <v>253</v>
      </c>
      <c r="F6" s="82"/>
    </row>
    <row r="7" spans="3:6" s="67" customFormat="1" ht="18" customHeight="1">
      <c r="C7" s="82"/>
      <c r="D7" s="82"/>
      <c r="E7" s="82"/>
      <c r="F7" s="82"/>
    </row>
    <row r="8" spans="3:6" s="67" customFormat="1" ht="18" customHeight="1">
      <c r="C8" s="68" t="s">
        <v>288</v>
      </c>
      <c r="D8" s="68"/>
      <c r="E8" s="69"/>
      <c r="F8" s="69"/>
    </row>
    <row r="9" spans="3:6" s="67" customFormat="1" ht="18" customHeight="1">
      <c r="C9" s="70" t="s">
        <v>280</v>
      </c>
      <c r="D9" s="70"/>
      <c r="E9" s="77"/>
      <c r="F9" s="80"/>
    </row>
    <row r="10" spans="3:6" s="67" customFormat="1" ht="18" customHeight="1">
      <c r="C10" s="211" t="s">
        <v>396</v>
      </c>
      <c r="D10" s="211"/>
      <c r="E10" s="211"/>
      <c r="F10" s="211"/>
    </row>
    <row r="11" spans="3:6" s="67" customFormat="1" ht="18" customHeight="1">
      <c r="C11" s="81"/>
      <c r="D11" s="81"/>
      <c r="E11" s="81"/>
      <c r="F11" s="80" t="s">
        <v>15</v>
      </c>
    </row>
    <row r="12" spans="2:6" s="39" customFormat="1" ht="70.5" customHeight="1">
      <c r="B12" s="38" t="s">
        <v>399</v>
      </c>
      <c r="C12" s="212" t="s">
        <v>521</v>
      </c>
      <c r="D12" s="213"/>
      <c r="E12" s="93" t="s">
        <v>289</v>
      </c>
      <c r="F12" s="71" t="s">
        <v>220</v>
      </c>
    </row>
    <row r="13" spans="2:17" s="73" customFormat="1" ht="18.75">
      <c r="B13" s="72">
        <v>1</v>
      </c>
      <c r="C13" s="207" t="s">
        <v>400</v>
      </c>
      <c r="D13" s="208"/>
      <c r="E13" s="72">
        <v>3</v>
      </c>
      <c r="F13" s="72">
        <v>4</v>
      </c>
      <c r="G13" s="40"/>
      <c r="H13" s="40"/>
      <c r="I13" s="40"/>
      <c r="J13" s="40"/>
      <c r="K13" s="40"/>
      <c r="L13" s="40"/>
      <c r="M13" s="40"/>
      <c r="N13" s="40"/>
      <c r="O13" s="40"/>
      <c r="P13" s="40"/>
      <c r="Q13" s="40"/>
    </row>
    <row r="14" spans="2:17" s="74" customFormat="1" ht="18.75">
      <c r="B14" s="72">
        <v>1</v>
      </c>
      <c r="C14" s="209" t="s">
        <v>397</v>
      </c>
      <c r="D14" s="209"/>
      <c r="E14" s="209"/>
      <c r="F14" s="209"/>
      <c r="G14" s="39"/>
      <c r="H14" s="39"/>
      <c r="I14" s="39"/>
      <c r="J14" s="39"/>
      <c r="K14" s="39"/>
      <c r="L14" s="39"/>
      <c r="M14" s="39"/>
      <c r="N14" s="39"/>
      <c r="O14" s="39"/>
      <c r="P14" s="39"/>
      <c r="Q14" s="39"/>
    </row>
    <row r="15" spans="2:17" s="74" customFormat="1" ht="18.75">
      <c r="B15" s="72">
        <v>2</v>
      </c>
      <c r="C15" s="207">
        <v>40000000</v>
      </c>
      <c r="D15" s="208"/>
      <c r="E15" s="72" t="s">
        <v>16</v>
      </c>
      <c r="F15" s="137">
        <f>F16+F17</f>
        <v>148949686</v>
      </c>
      <c r="G15" s="83"/>
      <c r="H15" s="39"/>
      <c r="I15" s="39"/>
      <c r="J15" s="39"/>
      <c r="K15" s="39"/>
      <c r="L15" s="39"/>
      <c r="M15" s="39"/>
      <c r="N15" s="39"/>
      <c r="O15" s="39"/>
      <c r="P15" s="39"/>
      <c r="Q15" s="39"/>
    </row>
    <row r="16" spans="2:17" s="74" customFormat="1" ht="18.75">
      <c r="B16" s="72">
        <v>3</v>
      </c>
      <c r="C16" s="203" t="s">
        <v>324</v>
      </c>
      <c r="D16" s="204"/>
      <c r="E16" s="131" t="s">
        <v>37</v>
      </c>
      <c r="F16" s="137">
        <f>F21+F25</f>
        <v>145535206</v>
      </c>
      <c r="G16" s="39"/>
      <c r="H16" s="39"/>
      <c r="I16" s="39"/>
      <c r="J16" s="39"/>
      <c r="K16" s="39"/>
      <c r="L16" s="39"/>
      <c r="M16" s="39"/>
      <c r="N16" s="39"/>
      <c r="O16" s="39"/>
      <c r="P16" s="39"/>
      <c r="Q16" s="39"/>
    </row>
    <row r="17" spans="2:17" s="74" customFormat="1" ht="18.75">
      <c r="B17" s="72" t="s">
        <v>401</v>
      </c>
      <c r="C17" s="203" t="s">
        <v>290</v>
      </c>
      <c r="D17" s="204"/>
      <c r="E17" s="131" t="s">
        <v>291</v>
      </c>
      <c r="F17" s="137">
        <f>F29+F31+F32</f>
        <v>3414480</v>
      </c>
      <c r="G17" s="39"/>
      <c r="H17" s="39"/>
      <c r="I17" s="39"/>
      <c r="J17" s="39"/>
      <c r="K17" s="39"/>
      <c r="L17" s="39"/>
      <c r="M17" s="39"/>
      <c r="N17" s="39"/>
      <c r="O17" s="39"/>
      <c r="P17" s="39"/>
      <c r="Q17" s="39"/>
    </row>
    <row r="18" spans="2:17" s="74" customFormat="1" ht="18.75">
      <c r="B18" s="72" t="s">
        <v>402</v>
      </c>
      <c r="C18" s="207">
        <v>41000000</v>
      </c>
      <c r="D18" s="208"/>
      <c r="E18" s="72" t="s">
        <v>17</v>
      </c>
      <c r="F18" s="137">
        <f>F19+F22+F27+F30+F34+F36+F38+F40+F42+F44</f>
        <v>148949686</v>
      </c>
      <c r="G18" s="39"/>
      <c r="H18" s="39"/>
      <c r="I18" s="39"/>
      <c r="J18" s="39"/>
      <c r="K18" s="39"/>
      <c r="L18" s="39"/>
      <c r="M18" s="39"/>
      <c r="N18" s="39"/>
      <c r="O18" s="39"/>
      <c r="P18" s="39"/>
      <c r="Q18" s="39"/>
    </row>
    <row r="19" spans="2:17" s="74" customFormat="1" ht="18.75">
      <c r="B19" s="72" t="s">
        <v>403</v>
      </c>
      <c r="C19" s="207">
        <v>41020000</v>
      </c>
      <c r="D19" s="208"/>
      <c r="E19" s="72" t="s">
        <v>215</v>
      </c>
      <c r="F19" s="137">
        <f>F20</f>
        <v>44176200</v>
      </c>
      <c r="G19" s="39"/>
      <c r="H19" s="39"/>
      <c r="I19" s="39"/>
      <c r="J19" s="39"/>
      <c r="K19" s="39"/>
      <c r="L19" s="39"/>
      <c r="M19" s="39"/>
      <c r="N19" s="39"/>
      <c r="O19" s="39"/>
      <c r="P19" s="39"/>
      <c r="Q19" s="39"/>
    </row>
    <row r="20" spans="2:6" ht="15.75">
      <c r="B20" s="151">
        <v>7</v>
      </c>
      <c r="C20" s="203">
        <v>41020100</v>
      </c>
      <c r="D20" s="204"/>
      <c r="E20" s="131" t="s">
        <v>216</v>
      </c>
      <c r="F20" s="137">
        <v>44176200</v>
      </c>
    </row>
    <row r="21" spans="2:6" ht="15.75">
      <c r="B21" s="151">
        <v>8</v>
      </c>
      <c r="C21" s="203" t="s">
        <v>324</v>
      </c>
      <c r="D21" s="204"/>
      <c r="E21" s="131" t="s">
        <v>37</v>
      </c>
      <c r="F21" s="137">
        <f>F20</f>
        <v>44176200</v>
      </c>
    </row>
    <row r="22" spans="2:6" ht="15.75">
      <c r="B22" s="151">
        <v>9</v>
      </c>
      <c r="C22" s="203" t="s">
        <v>325</v>
      </c>
      <c r="D22" s="204"/>
      <c r="E22" s="131" t="s">
        <v>239</v>
      </c>
      <c r="F22" s="137">
        <f>F24+F23</f>
        <v>101359006</v>
      </c>
    </row>
    <row r="23" spans="2:6" ht="31.5">
      <c r="B23" s="151">
        <v>10</v>
      </c>
      <c r="C23" s="203">
        <v>41031400</v>
      </c>
      <c r="D23" s="204"/>
      <c r="E23" s="131" t="s">
        <v>437</v>
      </c>
      <c r="F23" s="137">
        <v>3699406</v>
      </c>
    </row>
    <row r="24" spans="2:6" ht="15.75">
      <c r="B24" s="151">
        <v>11</v>
      </c>
      <c r="C24" s="205">
        <v>41033900</v>
      </c>
      <c r="D24" s="206"/>
      <c r="E24" s="134" t="s">
        <v>14</v>
      </c>
      <c r="F24" s="138">
        <v>97659600</v>
      </c>
    </row>
    <row r="25" spans="2:6" ht="15.75">
      <c r="B25" s="151">
        <v>12</v>
      </c>
      <c r="C25" s="203" t="s">
        <v>324</v>
      </c>
      <c r="D25" s="204"/>
      <c r="E25" s="131" t="s">
        <v>37</v>
      </c>
      <c r="F25" s="138">
        <f>F24+F23</f>
        <v>101359006</v>
      </c>
    </row>
    <row r="26" spans="2:6" ht="15.75">
      <c r="B26" s="151">
        <v>13</v>
      </c>
      <c r="C26" s="203" t="s">
        <v>329</v>
      </c>
      <c r="D26" s="204"/>
      <c r="E26" s="131" t="s">
        <v>217</v>
      </c>
      <c r="F26" s="138">
        <f>F27++F30+F32</f>
        <v>3414480</v>
      </c>
    </row>
    <row r="27" spans="2:6" ht="31.5">
      <c r="B27" s="151">
        <v>14</v>
      </c>
      <c r="C27" s="203">
        <v>41051000</v>
      </c>
      <c r="D27" s="204"/>
      <c r="E27" s="131" t="s">
        <v>326</v>
      </c>
      <c r="F27" s="138">
        <f>F29</f>
        <v>1320500</v>
      </c>
    </row>
    <row r="28" spans="2:6" ht="15.75">
      <c r="B28" s="151">
        <v>15</v>
      </c>
      <c r="C28" s="203">
        <v>41051000</v>
      </c>
      <c r="D28" s="204"/>
      <c r="E28" s="131" t="s">
        <v>327</v>
      </c>
      <c r="F28" s="138">
        <f>F29</f>
        <v>1320500</v>
      </c>
    </row>
    <row r="29" spans="2:6" ht="15.75">
      <c r="B29" s="151">
        <v>16</v>
      </c>
      <c r="C29" s="203" t="s">
        <v>290</v>
      </c>
      <c r="D29" s="204"/>
      <c r="E29" s="131" t="s">
        <v>291</v>
      </c>
      <c r="F29" s="138">
        <v>1320500</v>
      </c>
    </row>
    <row r="30" spans="2:6" ht="63" customHeight="1">
      <c r="B30" s="151">
        <v>17</v>
      </c>
      <c r="C30" s="203">
        <v>41051200</v>
      </c>
      <c r="D30" s="204"/>
      <c r="E30" s="131" t="s">
        <v>240</v>
      </c>
      <c r="F30" s="138">
        <f>F31</f>
        <v>300456</v>
      </c>
    </row>
    <row r="31" spans="2:6" ht="15.75">
      <c r="B31" s="151">
        <v>18</v>
      </c>
      <c r="C31" s="203" t="s">
        <v>290</v>
      </c>
      <c r="D31" s="204"/>
      <c r="E31" s="131" t="s">
        <v>291</v>
      </c>
      <c r="F31" s="138">
        <v>300456</v>
      </c>
    </row>
    <row r="32" spans="2:6" ht="15.75">
      <c r="B32" s="151">
        <v>19</v>
      </c>
      <c r="C32" s="205">
        <v>41053900</v>
      </c>
      <c r="D32" s="206"/>
      <c r="E32" s="131" t="s">
        <v>120</v>
      </c>
      <c r="F32" s="138">
        <f>F34+F36+F38+F40+F42+F44</f>
        <v>1793524</v>
      </c>
    </row>
    <row r="33" spans="2:6" ht="15.75">
      <c r="B33" s="151">
        <v>20</v>
      </c>
      <c r="C33" s="203" t="s">
        <v>290</v>
      </c>
      <c r="D33" s="204"/>
      <c r="E33" s="131" t="s">
        <v>291</v>
      </c>
      <c r="F33" s="138">
        <f>F35+F37+F39+F41+F43+F45</f>
        <v>1793524</v>
      </c>
    </row>
    <row r="34" spans="2:6" ht="78.75">
      <c r="B34" s="151">
        <v>21</v>
      </c>
      <c r="C34" s="205">
        <v>41053900</v>
      </c>
      <c r="D34" s="206"/>
      <c r="E34" s="134" t="s">
        <v>212</v>
      </c>
      <c r="F34" s="139">
        <v>97494</v>
      </c>
    </row>
    <row r="35" spans="2:6" ht="15.75">
      <c r="B35" s="151">
        <v>22</v>
      </c>
      <c r="C35" s="203" t="s">
        <v>290</v>
      </c>
      <c r="D35" s="204"/>
      <c r="E35" s="131" t="s">
        <v>291</v>
      </c>
      <c r="F35" s="138">
        <f>F34</f>
        <v>97494</v>
      </c>
    </row>
    <row r="36" spans="2:6" ht="47.25">
      <c r="B36" s="151">
        <v>23</v>
      </c>
      <c r="C36" s="205">
        <v>41053900</v>
      </c>
      <c r="D36" s="206"/>
      <c r="E36" s="134" t="s">
        <v>328</v>
      </c>
      <c r="F36" s="139">
        <v>81602</v>
      </c>
    </row>
    <row r="37" spans="2:6" ht="15.75">
      <c r="B37" s="151">
        <v>24</v>
      </c>
      <c r="C37" s="203" t="s">
        <v>290</v>
      </c>
      <c r="D37" s="204"/>
      <c r="E37" s="131" t="s">
        <v>291</v>
      </c>
      <c r="F37" s="138">
        <f>F36</f>
        <v>81602</v>
      </c>
    </row>
    <row r="38" spans="2:6" ht="31.5">
      <c r="B38" s="151">
        <v>25</v>
      </c>
      <c r="C38" s="205">
        <v>41053900</v>
      </c>
      <c r="D38" s="206"/>
      <c r="E38" s="134" t="s">
        <v>213</v>
      </c>
      <c r="F38" s="139">
        <v>46428</v>
      </c>
    </row>
    <row r="39" spans="2:6" ht="15.75">
      <c r="B39" s="151">
        <v>26</v>
      </c>
      <c r="C39" s="203" t="s">
        <v>290</v>
      </c>
      <c r="D39" s="204"/>
      <c r="E39" s="131" t="s">
        <v>291</v>
      </c>
      <c r="F39" s="138">
        <f>F38</f>
        <v>46428</v>
      </c>
    </row>
    <row r="40" spans="2:6" ht="47.25">
      <c r="B40" s="151">
        <v>27</v>
      </c>
      <c r="C40" s="205">
        <v>41053900</v>
      </c>
      <c r="D40" s="206"/>
      <c r="E40" s="134" t="s">
        <v>266</v>
      </c>
      <c r="F40" s="139">
        <v>92000</v>
      </c>
    </row>
    <row r="41" spans="2:6" ht="15.75">
      <c r="B41" s="151">
        <v>28</v>
      </c>
      <c r="C41" s="203" t="s">
        <v>290</v>
      </c>
      <c r="D41" s="204"/>
      <c r="E41" s="131" t="s">
        <v>291</v>
      </c>
      <c r="F41" s="138">
        <f>F40</f>
        <v>92000</v>
      </c>
    </row>
    <row r="42" spans="2:6" ht="31.5">
      <c r="B42" s="151">
        <v>29</v>
      </c>
      <c r="C42" s="205">
        <v>41053900</v>
      </c>
      <c r="D42" s="206"/>
      <c r="E42" s="134" t="s">
        <v>267</v>
      </c>
      <c r="F42" s="139">
        <f>75750+62250</f>
        <v>138000</v>
      </c>
    </row>
    <row r="43" spans="2:6" ht="15.75">
      <c r="B43" s="151">
        <v>30</v>
      </c>
      <c r="C43" s="203" t="s">
        <v>290</v>
      </c>
      <c r="D43" s="204"/>
      <c r="E43" s="131" t="s">
        <v>291</v>
      </c>
      <c r="F43" s="138">
        <f>F42</f>
        <v>138000</v>
      </c>
    </row>
    <row r="44" spans="2:6" ht="31.5">
      <c r="B44" s="151">
        <v>31</v>
      </c>
      <c r="C44" s="203">
        <v>41055000</v>
      </c>
      <c r="D44" s="204"/>
      <c r="E44" s="131" t="s">
        <v>241</v>
      </c>
      <c r="F44" s="139">
        <f>1659100-321100</f>
        <v>1338000</v>
      </c>
    </row>
    <row r="45" spans="2:6" ht="15.75">
      <c r="B45" s="151">
        <v>32</v>
      </c>
      <c r="C45" s="203" t="s">
        <v>290</v>
      </c>
      <c r="D45" s="204"/>
      <c r="E45" s="131" t="s">
        <v>291</v>
      </c>
      <c r="F45" s="138">
        <f>F44</f>
        <v>1338000</v>
      </c>
    </row>
    <row r="46" spans="2:6" ht="15.75">
      <c r="B46" s="72">
        <v>33</v>
      </c>
      <c r="C46" s="209" t="s">
        <v>522</v>
      </c>
      <c r="D46" s="209"/>
      <c r="E46" s="209"/>
      <c r="F46" s="209"/>
    </row>
    <row r="47" spans="2:6" ht="15.75">
      <c r="B47" s="72">
        <v>34</v>
      </c>
      <c r="C47" s="207">
        <v>40000000</v>
      </c>
      <c r="D47" s="208"/>
      <c r="E47" s="72" t="s">
        <v>16</v>
      </c>
      <c r="F47" s="137">
        <f>F48+F49</f>
        <v>19516450</v>
      </c>
    </row>
    <row r="48" spans="2:6" ht="15.75">
      <c r="B48" s="72">
        <v>35</v>
      </c>
      <c r="C48" s="203" t="s">
        <v>324</v>
      </c>
      <c r="D48" s="204"/>
      <c r="E48" s="131" t="s">
        <v>37</v>
      </c>
      <c r="F48" s="137">
        <f>F52</f>
        <v>18497026</v>
      </c>
    </row>
    <row r="49" spans="2:6" ht="15.75">
      <c r="B49" s="152">
        <v>36</v>
      </c>
      <c r="C49" s="203" t="s">
        <v>290</v>
      </c>
      <c r="D49" s="204"/>
      <c r="E49" s="131" t="s">
        <v>291</v>
      </c>
      <c r="F49" s="137">
        <f>F55</f>
        <v>1019424</v>
      </c>
    </row>
    <row r="50" spans="2:6" ht="15.75">
      <c r="B50" s="151">
        <v>37</v>
      </c>
      <c r="C50" s="203" t="s">
        <v>325</v>
      </c>
      <c r="D50" s="204"/>
      <c r="E50" s="131" t="s">
        <v>239</v>
      </c>
      <c r="F50" s="137">
        <f>F51</f>
        <v>18497026</v>
      </c>
    </row>
    <row r="51" spans="2:6" ht="31.5">
      <c r="B51" s="151">
        <v>38</v>
      </c>
      <c r="C51" s="203">
        <v>41031400</v>
      </c>
      <c r="D51" s="204"/>
      <c r="E51" s="131" t="s">
        <v>437</v>
      </c>
      <c r="F51" s="137">
        <v>18497026</v>
      </c>
    </row>
    <row r="52" spans="2:6" ht="15.75">
      <c r="B52" s="151">
        <v>39</v>
      </c>
      <c r="C52" s="203" t="s">
        <v>324</v>
      </c>
      <c r="D52" s="204"/>
      <c r="E52" s="131" t="s">
        <v>37</v>
      </c>
      <c r="F52" s="138">
        <f>F51</f>
        <v>18497026</v>
      </c>
    </row>
    <row r="53" spans="2:6" ht="15.75">
      <c r="B53" s="151">
        <v>40</v>
      </c>
      <c r="C53" s="205">
        <v>41053900</v>
      </c>
      <c r="D53" s="206"/>
      <c r="E53" s="131" t="s">
        <v>120</v>
      </c>
      <c r="F53" s="138">
        <f>F54</f>
        <v>1019424</v>
      </c>
    </row>
    <row r="54" spans="2:6" ht="78.75">
      <c r="B54" s="151">
        <v>41</v>
      </c>
      <c r="C54" s="205" t="s">
        <v>367</v>
      </c>
      <c r="D54" s="206"/>
      <c r="E54" s="134" t="s">
        <v>368</v>
      </c>
      <c r="F54" s="139">
        <v>1019424</v>
      </c>
    </row>
    <row r="55" spans="2:6" ht="15.75">
      <c r="B55" s="151">
        <v>42</v>
      </c>
      <c r="C55" s="203" t="s">
        <v>290</v>
      </c>
      <c r="D55" s="204"/>
      <c r="E55" s="131" t="s">
        <v>291</v>
      </c>
      <c r="F55" s="138">
        <f>F54</f>
        <v>1019424</v>
      </c>
    </row>
    <row r="56" spans="2:6" ht="15.75">
      <c r="B56" s="154">
        <v>43</v>
      </c>
      <c r="C56" s="129" t="s">
        <v>426</v>
      </c>
      <c r="D56" s="129" t="s">
        <v>426</v>
      </c>
      <c r="E56" s="133" t="s">
        <v>427</v>
      </c>
      <c r="F56" s="140">
        <f>F57+F58</f>
        <v>168466136</v>
      </c>
    </row>
    <row r="57" spans="2:6" ht="15.75">
      <c r="B57" s="154">
        <v>44</v>
      </c>
      <c r="C57" s="129" t="s">
        <v>426</v>
      </c>
      <c r="D57" s="129" t="s">
        <v>426</v>
      </c>
      <c r="E57" s="133" t="s">
        <v>428</v>
      </c>
      <c r="F57" s="140">
        <f>F15</f>
        <v>148949686</v>
      </c>
    </row>
    <row r="58" spans="2:6" ht="15.75">
      <c r="B58" s="154">
        <v>45</v>
      </c>
      <c r="C58" s="129" t="s">
        <v>426</v>
      </c>
      <c r="D58" s="129" t="s">
        <v>426</v>
      </c>
      <c r="E58" s="133" t="s">
        <v>429</v>
      </c>
      <c r="F58" s="140">
        <f>F47</f>
        <v>19516450</v>
      </c>
    </row>
    <row r="59" spans="2:6" ht="15.75">
      <c r="B59" s="155"/>
      <c r="C59" s="120"/>
      <c r="D59" s="120"/>
      <c r="E59" s="125" t="s">
        <v>398</v>
      </c>
      <c r="F59" s="122"/>
    </row>
    <row r="60" spans="2:6" ht="15.75">
      <c r="B60" s="155"/>
      <c r="C60" s="120"/>
      <c r="D60" s="120"/>
      <c r="E60" s="121"/>
      <c r="F60" s="122"/>
    </row>
    <row r="61" spans="2:6" ht="63">
      <c r="B61" s="153" t="s">
        <v>405</v>
      </c>
      <c r="C61" s="123" t="s">
        <v>406</v>
      </c>
      <c r="D61" s="123" t="s">
        <v>407</v>
      </c>
      <c r="E61" s="75" t="s">
        <v>408</v>
      </c>
      <c r="F61" s="124" t="s">
        <v>220</v>
      </c>
    </row>
    <row r="62" spans="2:6" ht="15.75">
      <c r="B62" s="154">
        <v>1</v>
      </c>
      <c r="C62" s="214" t="s">
        <v>404</v>
      </c>
      <c r="D62" s="215"/>
      <c r="E62" s="215"/>
      <c r="F62" s="216"/>
    </row>
    <row r="63" spans="2:6" ht="15.75">
      <c r="B63" s="154">
        <v>2</v>
      </c>
      <c r="C63" s="129"/>
      <c r="D63" s="129" t="s">
        <v>411</v>
      </c>
      <c r="E63" s="130" t="s">
        <v>414</v>
      </c>
      <c r="F63" s="138">
        <f>F64</f>
        <v>88795</v>
      </c>
    </row>
    <row r="64" spans="2:6" ht="15.75">
      <c r="B64" s="154">
        <v>3</v>
      </c>
      <c r="C64" s="129" t="s">
        <v>410</v>
      </c>
      <c r="D64" s="129" t="s">
        <v>411</v>
      </c>
      <c r="E64" s="129" t="s">
        <v>413</v>
      </c>
      <c r="F64" s="138">
        <f>F65</f>
        <v>88795</v>
      </c>
    </row>
    <row r="65" spans="2:6" ht="15.75">
      <c r="B65" s="154">
        <v>4</v>
      </c>
      <c r="C65" s="129" t="s">
        <v>409</v>
      </c>
      <c r="D65" s="129" t="s">
        <v>411</v>
      </c>
      <c r="E65" s="131" t="s">
        <v>412</v>
      </c>
      <c r="F65" s="138">
        <v>88795</v>
      </c>
    </row>
    <row r="66" spans="2:6" ht="15.75">
      <c r="B66" s="154">
        <v>5</v>
      </c>
      <c r="C66" s="217" t="s">
        <v>415</v>
      </c>
      <c r="D66" s="218"/>
      <c r="E66" s="218"/>
      <c r="F66" s="219"/>
    </row>
    <row r="67" spans="2:6" ht="31.5">
      <c r="B67" s="154">
        <v>6</v>
      </c>
      <c r="C67" s="129"/>
      <c r="D67" s="129" t="s">
        <v>416</v>
      </c>
      <c r="E67" s="133" t="s">
        <v>417</v>
      </c>
      <c r="F67" s="132"/>
    </row>
    <row r="68" spans="2:6" ht="31.5">
      <c r="B68" s="154">
        <v>9</v>
      </c>
      <c r="C68" s="129" t="s">
        <v>418</v>
      </c>
      <c r="D68" s="129" t="s">
        <v>416</v>
      </c>
      <c r="E68" s="131" t="s">
        <v>423</v>
      </c>
      <c r="F68" s="135">
        <v>200000</v>
      </c>
    </row>
    <row r="69" spans="2:6" ht="15.75">
      <c r="B69" s="154">
        <v>10</v>
      </c>
      <c r="C69" s="129" t="s">
        <v>324</v>
      </c>
      <c r="D69" s="129" t="s">
        <v>416</v>
      </c>
      <c r="E69" s="131" t="s">
        <v>37</v>
      </c>
      <c r="F69" s="135">
        <v>200000</v>
      </c>
    </row>
    <row r="70" spans="2:6" ht="31.5">
      <c r="B70" s="154">
        <v>11</v>
      </c>
      <c r="C70" s="129" t="s">
        <v>418</v>
      </c>
      <c r="D70" s="129" t="s">
        <v>416</v>
      </c>
      <c r="E70" s="131" t="s">
        <v>424</v>
      </c>
      <c r="F70" s="135">
        <v>200000</v>
      </c>
    </row>
    <row r="71" spans="2:6" ht="15.75">
      <c r="B71" s="154">
        <v>12</v>
      </c>
      <c r="C71" s="129" t="s">
        <v>324</v>
      </c>
      <c r="D71" s="129" t="s">
        <v>416</v>
      </c>
      <c r="E71" s="131" t="s">
        <v>37</v>
      </c>
      <c r="F71" s="135">
        <v>200000</v>
      </c>
    </row>
    <row r="72" spans="2:6" ht="31.5">
      <c r="B72" s="154">
        <v>13</v>
      </c>
      <c r="C72" s="129" t="s">
        <v>418</v>
      </c>
      <c r="D72" s="129" t="s">
        <v>416</v>
      </c>
      <c r="E72" s="131" t="s">
        <v>425</v>
      </c>
      <c r="F72" s="135">
        <v>200000</v>
      </c>
    </row>
    <row r="73" spans="2:6" ht="15.75">
      <c r="B73" s="154">
        <v>14</v>
      </c>
      <c r="C73" s="129" t="s">
        <v>324</v>
      </c>
      <c r="D73" s="129" t="s">
        <v>416</v>
      </c>
      <c r="E73" s="131" t="s">
        <v>37</v>
      </c>
      <c r="F73" s="135">
        <v>200000</v>
      </c>
    </row>
    <row r="74" spans="2:6" ht="15.75">
      <c r="B74" s="154">
        <v>15</v>
      </c>
      <c r="C74" s="129" t="s">
        <v>426</v>
      </c>
      <c r="D74" s="129" t="s">
        <v>426</v>
      </c>
      <c r="E74" s="133" t="s">
        <v>427</v>
      </c>
      <c r="F74" s="140">
        <f>F75+F76</f>
        <v>688795</v>
      </c>
    </row>
    <row r="75" spans="2:6" ht="15.75">
      <c r="B75" s="154">
        <v>16</v>
      </c>
      <c r="C75" s="129" t="s">
        <v>426</v>
      </c>
      <c r="D75" s="129" t="s">
        <v>426</v>
      </c>
      <c r="E75" s="133" t="s">
        <v>428</v>
      </c>
      <c r="F75" s="140">
        <f>F63</f>
        <v>88795</v>
      </c>
    </row>
    <row r="76" spans="2:6" ht="15.75">
      <c r="B76" s="154">
        <v>17</v>
      </c>
      <c r="C76" s="129" t="s">
        <v>426</v>
      </c>
      <c r="D76" s="129" t="s">
        <v>426</v>
      </c>
      <c r="E76" s="133" t="s">
        <v>429</v>
      </c>
      <c r="F76" s="140">
        <f>F68+F70+F72</f>
        <v>600000</v>
      </c>
    </row>
    <row r="77" spans="2:6" ht="15.75">
      <c r="B77" s="155"/>
      <c r="C77" s="156"/>
      <c r="D77" s="156"/>
      <c r="E77" s="157"/>
      <c r="F77" s="157"/>
    </row>
    <row r="78" spans="2:6" s="36" customFormat="1" ht="15.75">
      <c r="B78" s="155"/>
      <c r="C78" s="156" t="s">
        <v>282</v>
      </c>
      <c r="D78" s="156"/>
      <c r="E78" s="157"/>
      <c r="F78" s="158" t="s">
        <v>337</v>
      </c>
    </row>
    <row r="79" spans="2:6" ht="15.75">
      <c r="B79" s="155"/>
      <c r="C79" s="156"/>
      <c r="D79" s="156"/>
      <c r="E79" s="157"/>
      <c r="F79" s="157"/>
    </row>
    <row r="80" spans="2:6" s="36" customFormat="1" ht="34.5" customHeight="1">
      <c r="B80" s="155"/>
      <c r="C80" s="210" t="s">
        <v>265</v>
      </c>
      <c r="D80" s="210"/>
      <c r="E80" s="210"/>
      <c r="F80" s="210"/>
    </row>
    <row r="81" spans="2:6" s="36" customFormat="1" ht="15.75">
      <c r="B81" s="155"/>
      <c r="C81" s="156"/>
      <c r="D81" s="156"/>
      <c r="E81" s="157"/>
      <c r="F81" s="157"/>
    </row>
    <row r="82" spans="2:6" s="36" customFormat="1" ht="15.75">
      <c r="B82" s="155"/>
      <c r="C82" s="156" t="s">
        <v>395</v>
      </c>
      <c r="D82" s="159"/>
      <c r="E82" s="157"/>
      <c r="F82" s="157" t="s">
        <v>214</v>
      </c>
    </row>
  </sheetData>
  <sheetProtection/>
  <mergeCells count="48">
    <mergeCell ref="C38:D38"/>
    <mergeCell ref="C43:D43"/>
    <mergeCell ref="C44:D44"/>
    <mergeCell ref="C45:D45"/>
    <mergeCell ref="C62:F62"/>
    <mergeCell ref="C66:F66"/>
    <mergeCell ref="C39:D39"/>
    <mergeCell ref="C40:D40"/>
    <mergeCell ref="C41:D41"/>
    <mergeCell ref="C46:F46"/>
    <mergeCell ref="C29:D29"/>
    <mergeCell ref="C30:D30"/>
    <mergeCell ref="C31:D31"/>
    <mergeCell ref="C32:D32"/>
    <mergeCell ref="C42:D42"/>
    <mergeCell ref="C33:D33"/>
    <mergeCell ref="C34:D34"/>
    <mergeCell ref="C35:D35"/>
    <mergeCell ref="C36:D36"/>
    <mergeCell ref="C37:D37"/>
    <mergeCell ref="C24:D24"/>
    <mergeCell ref="C25:D25"/>
    <mergeCell ref="C26:D26"/>
    <mergeCell ref="C23:D23"/>
    <mergeCell ref="C27:D27"/>
    <mergeCell ref="C28:D28"/>
    <mergeCell ref="C17:D17"/>
    <mergeCell ref="C18:D18"/>
    <mergeCell ref="C19:D19"/>
    <mergeCell ref="C20:D20"/>
    <mergeCell ref="C21:D21"/>
    <mergeCell ref="C22:D22"/>
    <mergeCell ref="C47:D47"/>
    <mergeCell ref="C48:D48"/>
    <mergeCell ref="C14:F14"/>
    <mergeCell ref="C80:F80"/>
    <mergeCell ref="C10:F10"/>
    <mergeCell ref="C12:D12"/>
    <mergeCell ref="C13:D13"/>
    <mergeCell ref="C15:D15"/>
    <mergeCell ref="C16:D16"/>
    <mergeCell ref="C54:D54"/>
    <mergeCell ref="C55:D55"/>
    <mergeCell ref="C49:D49"/>
    <mergeCell ref="C50:D50"/>
    <mergeCell ref="C51:D51"/>
    <mergeCell ref="C52:D52"/>
    <mergeCell ref="C53:D53"/>
  </mergeCells>
  <printOptions/>
  <pageMargins left="0.7086614173228347" right="0.1968503937007874" top="0.2362204724409449" bottom="0.2362204724409449" header="0.31496062992125984" footer="0.31496062992125984"/>
  <pageSetup fitToHeight="1" fitToWidth="1"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dimension ref="A1:K43"/>
  <sheetViews>
    <sheetView view="pageBreakPreview" zoomScale="60" zoomScalePageLayoutView="0" workbookViewId="0" topLeftCell="B1">
      <selection activeCell="A12" sqref="A12"/>
    </sheetView>
  </sheetViews>
  <sheetFormatPr defaultColWidth="9.00390625" defaultRowHeight="12.75"/>
  <cols>
    <col min="1" max="1" width="15.625" style="0" customWidth="1"/>
    <col min="2" max="2" width="25.625" style="0" customWidth="1"/>
    <col min="3" max="3" width="16.375" style="0" customWidth="1"/>
    <col min="4" max="4" width="54.875" style="0" customWidth="1"/>
    <col min="5" max="5" width="59.375" style="0" customWidth="1"/>
    <col min="6" max="6" width="28.375" style="0" customWidth="1"/>
    <col min="7" max="7" width="29.25390625" style="0" customWidth="1"/>
    <col min="8" max="8" width="24.125" style="0" customWidth="1"/>
    <col min="9" max="9" width="28.375" style="0" customWidth="1"/>
    <col min="10" max="10" width="13.375" style="0" customWidth="1"/>
  </cols>
  <sheetData>
    <row r="1" spans="1:9" ht="15.75">
      <c r="A1" s="2"/>
      <c r="B1" s="19"/>
      <c r="C1" s="19"/>
      <c r="D1" s="223"/>
      <c r="E1" s="223"/>
      <c r="F1" s="20"/>
      <c r="G1" s="21"/>
      <c r="H1" s="21"/>
      <c r="I1" s="21" t="s">
        <v>123</v>
      </c>
    </row>
    <row r="2" spans="1:9" ht="15.75">
      <c r="A2" s="2"/>
      <c r="B2" s="19"/>
      <c r="C2" s="19"/>
      <c r="D2" s="223"/>
      <c r="E2" s="223"/>
      <c r="F2" s="20"/>
      <c r="G2" s="21"/>
      <c r="H2" s="21"/>
      <c r="I2" s="21" t="s">
        <v>124</v>
      </c>
    </row>
    <row r="3" spans="1:9" ht="15.75">
      <c r="A3" s="2"/>
      <c r="B3" s="22"/>
      <c r="C3" s="22"/>
      <c r="D3" s="223"/>
      <c r="E3" s="223"/>
      <c r="F3" s="2"/>
      <c r="G3" s="23"/>
      <c r="H3" s="23"/>
      <c r="I3" s="30" t="s">
        <v>281</v>
      </c>
    </row>
    <row r="4" spans="1:9" ht="15.75">
      <c r="A4" s="2"/>
      <c r="B4" s="24"/>
      <c r="C4" s="24"/>
      <c r="D4" s="223"/>
      <c r="E4" s="223"/>
      <c r="F4" s="8"/>
      <c r="G4" s="8"/>
      <c r="H4" s="8"/>
      <c r="I4" s="30" t="s">
        <v>349</v>
      </c>
    </row>
    <row r="5" spans="1:9" ht="15.75">
      <c r="A5" s="2"/>
      <c r="B5" s="24"/>
      <c r="C5" s="24"/>
      <c r="D5" s="24"/>
      <c r="E5" s="24"/>
      <c r="F5" s="27"/>
      <c r="G5" s="27"/>
      <c r="H5" s="2"/>
      <c r="I5" s="2"/>
    </row>
    <row r="6" spans="1:9" ht="60" customHeight="1">
      <c r="A6" s="2"/>
      <c r="B6" s="224" t="s">
        <v>287</v>
      </c>
      <c r="C6" s="224"/>
      <c r="D6" s="224"/>
      <c r="E6" s="224"/>
      <c r="F6" s="224"/>
      <c r="G6" s="224"/>
      <c r="H6" s="224"/>
      <c r="I6" s="224"/>
    </row>
    <row r="7" spans="1:9" ht="15.75">
      <c r="A7" s="2"/>
      <c r="B7" s="61" t="s">
        <v>288</v>
      </c>
      <c r="C7" s="57"/>
      <c r="D7" s="57"/>
      <c r="E7" s="57"/>
      <c r="F7" s="57"/>
      <c r="G7" s="57"/>
      <c r="H7" s="57"/>
      <c r="I7" s="2"/>
    </row>
    <row r="8" spans="1:10" ht="15.75">
      <c r="A8" s="2"/>
      <c r="B8" s="59" t="s">
        <v>280</v>
      </c>
      <c r="C8" s="25"/>
      <c r="D8" s="24"/>
      <c r="E8" s="24"/>
      <c r="F8" s="2"/>
      <c r="G8" s="2"/>
      <c r="H8" s="2"/>
      <c r="I8" s="2"/>
      <c r="J8" s="78" t="s">
        <v>15</v>
      </c>
    </row>
    <row r="9" spans="1:10" s="4" customFormat="1" ht="126.75" customHeight="1">
      <c r="A9" s="9" t="s">
        <v>268</v>
      </c>
      <c r="B9" s="9" t="s">
        <v>121</v>
      </c>
      <c r="C9" s="9" t="s">
        <v>122</v>
      </c>
      <c r="D9" s="26" t="s">
        <v>125</v>
      </c>
      <c r="E9" s="7" t="s">
        <v>6</v>
      </c>
      <c r="F9" s="7" t="s">
        <v>269</v>
      </c>
      <c r="G9" s="55" t="s">
        <v>270</v>
      </c>
      <c r="H9" s="55" t="s">
        <v>271</v>
      </c>
      <c r="I9" s="55" t="s">
        <v>272</v>
      </c>
      <c r="J9" s="55" t="s">
        <v>273</v>
      </c>
    </row>
    <row r="10" spans="1:10" s="4" customFormat="1" ht="18">
      <c r="A10" s="41">
        <v>1</v>
      </c>
      <c r="B10" s="41">
        <v>2</v>
      </c>
      <c r="C10" s="41">
        <v>3</v>
      </c>
      <c r="D10" s="1">
        <v>4</v>
      </c>
      <c r="E10" s="1">
        <v>5</v>
      </c>
      <c r="F10" s="1">
        <v>6</v>
      </c>
      <c r="G10" s="1">
        <v>7</v>
      </c>
      <c r="H10" s="1">
        <v>8</v>
      </c>
      <c r="I10" s="1">
        <v>9</v>
      </c>
      <c r="J10" s="58">
        <v>10</v>
      </c>
    </row>
    <row r="11" spans="1:10" s="31" customFormat="1" ht="18">
      <c r="A11" s="172" t="s">
        <v>126</v>
      </c>
      <c r="B11" s="173"/>
      <c r="C11" s="174"/>
      <c r="D11" s="175" t="s">
        <v>218</v>
      </c>
      <c r="E11" s="7"/>
      <c r="F11" s="32"/>
      <c r="G11" s="32">
        <f>G13+G12</f>
        <v>0</v>
      </c>
      <c r="H11" s="32">
        <f>H13+H12</f>
        <v>0</v>
      </c>
      <c r="I11" s="32">
        <f>I13+I12</f>
        <v>1650000</v>
      </c>
      <c r="J11" s="176"/>
    </row>
    <row r="12" spans="1:10" s="31" customFormat="1" ht="31.5">
      <c r="A12" s="177" t="s">
        <v>129</v>
      </c>
      <c r="B12" s="46" t="s">
        <v>73</v>
      </c>
      <c r="C12" s="178" t="s">
        <v>53</v>
      </c>
      <c r="D12" s="178" t="s">
        <v>74</v>
      </c>
      <c r="E12" s="1" t="s">
        <v>430</v>
      </c>
      <c r="F12" s="127">
        <v>2021</v>
      </c>
      <c r="G12" s="136"/>
      <c r="H12" s="33"/>
      <c r="I12" s="33">
        <v>1500000</v>
      </c>
      <c r="J12" s="179">
        <v>100</v>
      </c>
    </row>
    <row r="13" spans="1:10" s="4" customFormat="1" ht="31.5">
      <c r="A13" s="177" t="s">
        <v>129</v>
      </c>
      <c r="B13" s="46" t="s">
        <v>73</v>
      </c>
      <c r="C13" s="178" t="s">
        <v>53</v>
      </c>
      <c r="D13" s="178" t="s">
        <v>74</v>
      </c>
      <c r="E13" s="1" t="s">
        <v>9</v>
      </c>
      <c r="F13" s="33"/>
      <c r="G13" s="33"/>
      <c r="H13" s="33"/>
      <c r="I13" s="33">
        <v>150000</v>
      </c>
      <c r="J13" s="179"/>
    </row>
    <row r="14" spans="1:10" s="4" customFormat="1" ht="30.75" customHeight="1">
      <c r="A14" s="29" t="s">
        <v>130</v>
      </c>
      <c r="B14" s="34"/>
      <c r="C14" s="34"/>
      <c r="D14" s="35" t="s">
        <v>35</v>
      </c>
      <c r="E14" s="7"/>
      <c r="F14" s="28"/>
      <c r="G14" s="28">
        <f>SUM(G15:G21)</f>
        <v>47026824.99</v>
      </c>
      <c r="H14" s="28"/>
      <c r="I14" s="28">
        <f>SUM(I15:I21)</f>
        <v>2316200</v>
      </c>
      <c r="J14" s="28"/>
    </row>
    <row r="15" spans="1:10" s="4" customFormat="1" ht="94.5">
      <c r="A15" s="46" t="s">
        <v>364</v>
      </c>
      <c r="B15" s="46" t="s">
        <v>365</v>
      </c>
      <c r="C15" s="51" t="s">
        <v>53</v>
      </c>
      <c r="D15" s="51" t="s">
        <v>366</v>
      </c>
      <c r="E15" s="1" t="s">
        <v>353</v>
      </c>
      <c r="F15" s="86" t="s">
        <v>279</v>
      </c>
      <c r="G15" s="86">
        <v>473628.99</v>
      </c>
      <c r="H15" s="28"/>
      <c r="I15" s="180">
        <v>101044</v>
      </c>
      <c r="J15" s="86">
        <v>100</v>
      </c>
    </row>
    <row r="16" spans="1:10" s="4" customFormat="1" ht="119.25" customHeight="1">
      <c r="A16" s="46" t="s">
        <v>364</v>
      </c>
      <c r="B16" s="46" t="s">
        <v>365</v>
      </c>
      <c r="C16" s="51" t="s">
        <v>53</v>
      </c>
      <c r="D16" s="51" t="s">
        <v>366</v>
      </c>
      <c r="E16" s="1" t="s">
        <v>354</v>
      </c>
      <c r="F16" s="86" t="s">
        <v>279</v>
      </c>
      <c r="G16" s="86">
        <v>676768</v>
      </c>
      <c r="H16" s="28"/>
      <c r="I16" s="181">
        <v>48600</v>
      </c>
      <c r="J16" s="86">
        <v>100</v>
      </c>
    </row>
    <row r="17" spans="1:10" s="4" customFormat="1" ht="103.5" customHeight="1">
      <c r="A17" s="46" t="s">
        <v>364</v>
      </c>
      <c r="B17" s="46" t="s">
        <v>365</v>
      </c>
      <c r="C17" s="51" t="s">
        <v>53</v>
      </c>
      <c r="D17" s="51" t="s">
        <v>366</v>
      </c>
      <c r="E17" s="1" t="s">
        <v>355</v>
      </c>
      <c r="F17" s="86" t="s">
        <v>279</v>
      </c>
      <c r="G17" s="86">
        <v>464875</v>
      </c>
      <c r="H17" s="28"/>
      <c r="I17" s="181">
        <v>280000</v>
      </c>
      <c r="J17" s="86">
        <v>100</v>
      </c>
    </row>
    <row r="18" spans="1:10" s="4" customFormat="1" ht="82.5" customHeight="1">
      <c r="A18" s="46" t="s">
        <v>364</v>
      </c>
      <c r="B18" s="46" t="s">
        <v>365</v>
      </c>
      <c r="C18" s="51" t="s">
        <v>53</v>
      </c>
      <c r="D18" s="51" t="s">
        <v>366</v>
      </c>
      <c r="E18" s="1" t="s">
        <v>435</v>
      </c>
      <c r="F18" s="128">
        <v>2021</v>
      </c>
      <c r="G18" s="86">
        <v>200000</v>
      </c>
      <c r="H18" s="28"/>
      <c r="I18" s="181">
        <v>200000</v>
      </c>
      <c r="J18" s="86">
        <v>100</v>
      </c>
    </row>
    <row r="19" spans="1:10" s="4" customFormat="1" ht="82.5" customHeight="1">
      <c r="A19" s="46" t="s">
        <v>364</v>
      </c>
      <c r="B19" s="46" t="s">
        <v>365</v>
      </c>
      <c r="C19" s="51" t="s">
        <v>53</v>
      </c>
      <c r="D19" s="51" t="s">
        <v>366</v>
      </c>
      <c r="E19" s="1" t="s">
        <v>436</v>
      </c>
      <c r="F19" s="128">
        <v>2021</v>
      </c>
      <c r="G19" s="86">
        <v>200000</v>
      </c>
      <c r="H19" s="28"/>
      <c r="I19" s="181">
        <v>200000</v>
      </c>
      <c r="J19" s="86">
        <v>100</v>
      </c>
    </row>
    <row r="20" spans="1:10" s="4" customFormat="1" ht="82.5" customHeight="1">
      <c r="A20" s="46" t="s">
        <v>364</v>
      </c>
      <c r="B20" s="46" t="s">
        <v>365</v>
      </c>
      <c r="C20" s="51" t="s">
        <v>53</v>
      </c>
      <c r="D20" s="51" t="s">
        <v>366</v>
      </c>
      <c r="E20" s="1" t="s">
        <v>523</v>
      </c>
      <c r="F20" s="128" t="s">
        <v>334</v>
      </c>
      <c r="G20" s="86">
        <v>90000</v>
      </c>
      <c r="H20" s="28"/>
      <c r="I20" s="181">
        <v>90000</v>
      </c>
      <c r="J20" s="86">
        <v>100</v>
      </c>
    </row>
    <row r="21" spans="1:10" s="4" customFormat="1" ht="135.75" customHeight="1">
      <c r="A21" s="46" t="s">
        <v>254</v>
      </c>
      <c r="B21" s="46" t="s">
        <v>248</v>
      </c>
      <c r="C21" s="51" t="s">
        <v>93</v>
      </c>
      <c r="D21" s="51" t="s">
        <v>249</v>
      </c>
      <c r="E21" s="1" t="s">
        <v>286</v>
      </c>
      <c r="F21" s="56" t="s">
        <v>278</v>
      </c>
      <c r="G21" s="56">
        <v>44921553</v>
      </c>
      <c r="H21" s="56"/>
      <c r="I21" s="56">
        <v>1396556</v>
      </c>
      <c r="J21" s="154">
        <v>80</v>
      </c>
    </row>
    <row r="22" spans="1:10" ht="111" customHeight="1">
      <c r="A22" s="172" t="s">
        <v>135</v>
      </c>
      <c r="B22" s="14"/>
      <c r="C22" s="16"/>
      <c r="D22" s="16" t="s">
        <v>330</v>
      </c>
      <c r="E22" s="7"/>
      <c r="F22" s="28"/>
      <c r="G22" s="28">
        <f>SUM(G23:G24)</f>
        <v>11134334</v>
      </c>
      <c r="H22" s="28"/>
      <c r="I22" s="28">
        <f>SUM(I23:I24)</f>
        <v>2515819</v>
      </c>
      <c r="J22" s="28"/>
    </row>
    <row r="23" spans="1:10" s="87" customFormat="1" ht="111" customHeight="1">
      <c r="A23" s="177" t="s">
        <v>432</v>
      </c>
      <c r="B23" s="46">
        <v>7322</v>
      </c>
      <c r="C23" s="178">
        <v>443</v>
      </c>
      <c r="D23" s="178" t="s">
        <v>434</v>
      </c>
      <c r="E23" s="1" t="s">
        <v>524</v>
      </c>
      <c r="F23" s="86">
        <v>2021</v>
      </c>
      <c r="G23" s="86">
        <v>1544504</v>
      </c>
      <c r="H23" s="86"/>
      <c r="I23" s="86">
        <v>1544504</v>
      </c>
      <c r="J23" s="86">
        <v>100</v>
      </c>
    </row>
    <row r="24" spans="1:10" ht="111" customHeight="1">
      <c r="A24" s="46" t="s">
        <v>258</v>
      </c>
      <c r="B24" s="46" t="s">
        <v>259</v>
      </c>
      <c r="C24" s="51" t="s">
        <v>93</v>
      </c>
      <c r="D24" s="51" t="s">
        <v>260</v>
      </c>
      <c r="E24" s="1" t="s">
        <v>274</v>
      </c>
      <c r="F24" s="56" t="s">
        <v>279</v>
      </c>
      <c r="G24" s="56">
        <v>9589830</v>
      </c>
      <c r="H24" s="56">
        <v>40</v>
      </c>
      <c r="I24" s="56">
        <v>971315</v>
      </c>
      <c r="J24" s="154">
        <v>100</v>
      </c>
    </row>
    <row r="25" spans="1:10" s="89" customFormat="1" ht="111" customHeight="1">
      <c r="A25" s="185" t="s">
        <v>149</v>
      </c>
      <c r="B25" s="14"/>
      <c r="C25" s="53"/>
      <c r="D25" s="53" t="s">
        <v>36</v>
      </c>
      <c r="E25" s="7"/>
      <c r="F25" s="88"/>
      <c r="G25" s="88">
        <f>G26+G27</f>
        <v>80000</v>
      </c>
      <c r="H25" s="88"/>
      <c r="I25" s="88">
        <f>I26+I27</f>
        <v>80000</v>
      </c>
      <c r="J25" s="182"/>
    </row>
    <row r="26" spans="1:10" ht="111" customHeight="1">
      <c r="A26" s="46" t="s">
        <v>261</v>
      </c>
      <c r="B26" s="46" t="s">
        <v>262</v>
      </c>
      <c r="C26" s="51" t="s">
        <v>53</v>
      </c>
      <c r="D26" s="51" t="s">
        <v>263</v>
      </c>
      <c r="E26" s="1" t="s">
        <v>331</v>
      </c>
      <c r="F26" s="84">
        <v>2021</v>
      </c>
      <c r="G26" s="56">
        <v>50000</v>
      </c>
      <c r="H26" s="56"/>
      <c r="I26" s="56">
        <v>50000</v>
      </c>
      <c r="J26" s="154"/>
    </row>
    <row r="27" spans="1:10" ht="143.25" customHeight="1">
      <c r="A27" s="46" t="s">
        <v>341</v>
      </c>
      <c r="B27" s="46" t="s">
        <v>342</v>
      </c>
      <c r="C27" s="51" t="s">
        <v>53</v>
      </c>
      <c r="D27" s="51" t="s">
        <v>350</v>
      </c>
      <c r="E27" s="1" t="s">
        <v>333</v>
      </c>
      <c r="F27" s="84" t="s">
        <v>334</v>
      </c>
      <c r="G27" s="56">
        <v>30000</v>
      </c>
      <c r="H27" s="56"/>
      <c r="I27" s="56">
        <v>30000</v>
      </c>
      <c r="J27" s="154">
        <v>100</v>
      </c>
    </row>
    <row r="28" spans="1:10" ht="41.25" customHeight="1">
      <c r="A28" s="185" t="s">
        <v>181</v>
      </c>
      <c r="B28" s="91"/>
      <c r="C28" s="92"/>
      <c r="D28" s="92" t="s">
        <v>335</v>
      </c>
      <c r="E28" s="7"/>
      <c r="F28" s="90"/>
      <c r="G28" s="88">
        <f>SUM(G29:G30)</f>
        <v>525948</v>
      </c>
      <c r="H28" s="88">
        <f>SUM(H29:H30)</f>
        <v>0</v>
      </c>
      <c r="I28" s="88">
        <f>SUM(I29:I30)</f>
        <v>525948</v>
      </c>
      <c r="J28" s="154"/>
    </row>
    <row r="29" spans="1:10" s="87" customFormat="1" ht="72.75" customHeight="1">
      <c r="A29" s="46" t="s">
        <v>344</v>
      </c>
      <c r="B29" s="46" t="s">
        <v>345</v>
      </c>
      <c r="C29" s="51" t="s">
        <v>53</v>
      </c>
      <c r="D29" s="51" t="s">
        <v>351</v>
      </c>
      <c r="E29" s="1" t="s">
        <v>525</v>
      </c>
      <c r="F29" s="84" t="s">
        <v>334</v>
      </c>
      <c r="G29" s="56">
        <v>350000</v>
      </c>
      <c r="H29" s="56"/>
      <c r="I29" s="56">
        <v>350000</v>
      </c>
      <c r="J29" s="154">
        <v>100</v>
      </c>
    </row>
    <row r="30" spans="1:10" ht="63">
      <c r="A30" s="46" t="s">
        <v>344</v>
      </c>
      <c r="B30" s="46" t="s">
        <v>345</v>
      </c>
      <c r="C30" s="51" t="s">
        <v>53</v>
      </c>
      <c r="D30" s="51" t="s">
        <v>351</v>
      </c>
      <c r="E30" s="1" t="s">
        <v>336</v>
      </c>
      <c r="F30" s="84" t="s">
        <v>334</v>
      </c>
      <c r="G30" s="56">
        <v>175948</v>
      </c>
      <c r="H30" s="56"/>
      <c r="I30" s="56">
        <v>175948</v>
      </c>
      <c r="J30" s="154">
        <v>100</v>
      </c>
    </row>
    <row r="31" spans="1:10" ht="111" customHeight="1">
      <c r="A31" s="14" t="s">
        <v>199</v>
      </c>
      <c r="B31" s="9"/>
      <c r="C31" s="15"/>
      <c r="D31" s="16" t="s">
        <v>2</v>
      </c>
      <c r="E31" s="1"/>
      <c r="F31" s="28"/>
      <c r="G31" s="28">
        <f>SUM(G32:G35)</f>
        <v>59103415</v>
      </c>
      <c r="H31" s="28"/>
      <c r="I31" s="28">
        <f>SUM(I32:I35)</f>
        <v>6891905</v>
      </c>
      <c r="J31" s="28"/>
    </row>
    <row r="32" spans="1:11" ht="111" customHeight="1">
      <c r="A32" s="46">
        <v>1217310</v>
      </c>
      <c r="B32" s="46" t="s">
        <v>262</v>
      </c>
      <c r="C32" s="51" t="s">
        <v>53</v>
      </c>
      <c r="D32" s="51" t="s">
        <v>263</v>
      </c>
      <c r="E32" s="85" t="s">
        <v>332</v>
      </c>
      <c r="F32" s="84">
        <v>2021</v>
      </c>
      <c r="G32" s="86">
        <v>900000</v>
      </c>
      <c r="H32" s="86"/>
      <c r="I32" s="86">
        <v>900000</v>
      </c>
      <c r="J32" s="86">
        <v>100</v>
      </c>
      <c r="K32" s="87"/>
    </row>
    <row r="33" spans="1:11" ht="111" customHeight="1">
      <c r="A33" s="46" t="s">
        <v>206</v>
      </c>
      <c r="B33" s="46" t="s">
        <v>114</v>
      </c>
      <c r="C33" s="51" t="s">
        <v>115</v>
      </c>
      <c r="D33" s="51" t="s">
        <v>116</v>
      </c>
      <c r="E33" s="85" t="s">
        <v>526</v>
      </c>
      <c r="F33" s="84" t="s">
        <v>334</v>
      </c>
      <c r="G33" s="86">
        <v>400000</v>
      </c>
      <c r="H33" s="86"/>
      <c r="I33" s="86">
        <v>400000</v>
      </c>
      <c r="J33" s="86">
        <v>100</v>
      </c>
      <c r="K33" s="87"/>
    </row>
    <row r="34" spans="1:10" ht="63">
      <c r="A34" s="46" t="s">
        <v>264</v>
      </c>
      <c r="B34" s="46" t="s">
        <v>259</v>
      </c>
      <c r="C34" s="51" t="s">
        <v>93</v>
      </c>
      <c r="D34" s="51" t="s">
        <v>260</v>
      </c>
      <c r="E34" s="183" t="s">
        <v>275</v>
      </c>
      <c r="F34" s="56" t="s">
        <v>279</v>
      </c>
      <c r="G34" s="56">
        <v>15723077</v>
      </c>
      <c r="H34" s="56"/>
      <c r="I34" s="56">
        <f>1512842-35326</f>
        <v>1477516</v>
      </c>
      <c r="J34" s="154">
        <v>100</v>
      </c>
    </row>
    <row r="35" spans="1:10" ht="47.25">
      <c r="A35" s="46" t="s">
        <v>264</v>
      </c>
      <c r="B35" s="46" t="s">
        <v>259</v>
      </c>
      <c r="C35" s="51" t="s">
        <v>93</v>
      </c>
      <c r="D35" s="51" t="s">
        <v>260</v>
      </c>
      <c r="E35" s="183" t="s">
        <v>276</v>
      </c>
      <c r="F35" s="56" t="s">
        <v>279</v>
      </c>
      <c r="G35" s="56">
        <v>42080338</v>
      </c>
      <c r="H35" s="56"/>
      <c r="I35" s="56">
        <f>4208034-93645</f>
        <v>4114389</v>
      </c>
      <c r="J35" s="154">
        <v>100</v>
      </c>
    </row>
    <row r="36" spans="1:10" ht="15.75">
      <c r="A36" s="220" t="s">
        <v>7</v>
      </c>
      <c r="B36" s="221"/>
      <c r="C36" s="221"/>
      <c r="D36" s="221"/>
      <c r="E36" s="222"/>
      <c r="F36" s="184"/>
      <c r="G36" s="184">
        <f>G11+G14+G22+G31+G25+G28</f>
        <v>117870521.99000001</v>
      </c>
      <c r="H36" s="184"/>
      <c r="I36" s="184">
        <f>I11+I14+I22+I31+I25+I28</f>
        <v>13979872</v>
      </c>
      <c r="J36" s="184"/>
    </row>
    <row r="37" spans="1:9" ht="15.75">
      <c r="A37" s="2"/>
      <c r="B37" s="5"/>
      <c r="C37" s="2"/>
      <c r="D37" s="2"/>
      <c r="E37" s="5"/>
      <c r="F37" s="2"/>
      <c r="G37" s="2"/>
      <c r="H37" s="2"/>
      <c r="I37" s="2"/>
    </row>
    <row r="38" spans="1:9" ht="15.75">
      <c r="A38" s="30" t="s">
        <v>282</v>
      </c>
      <c r="B38" s="30"/>
      <c r="C38" s="30"/>
      <c r="D38" s="30" t="s">
        <v>337</v>
      </c>
      <c r="E38" s="5"/>
      <c r="F38" s="2"/>
      <c r="G38" s="2"/>
      <c r="H38" s="2"/>
      <c r="I38" s="2"/>
    </row>
    <row r="39" spans="1:9" ht="15.75">
      <c r="A39" s="2"/>
      <c r="B39" s="5"/>
      <c r="C39" s="2"/>
      <c r="D39" s="2"/>
      <c r="E39" s="5"/>
      <c r="F39" s="2"/>
      <c r="G39" s="2"/>
      <c r="H39" s="2"/>
      <c r="I39" s="2"/>
    </row>
    <row r="40" spans="1:10" ht="46.5" customHeight="1">
      <c r="A40" s="186" t="s">
        <v>277</v>
      </c>
      <c r="B40" s="186"/>
      <c r="C40" s="186"/>
      <c r="D40" s="186"/>
      <c r="E40" s="186"/>
      <c r="F40" s="186"/>
      <c r="G40" s="186"/>
      <c r="H40" s="186"/>
      <c r="I40" s="186"/>
      <c r="J40" s="186"/>
    </row>
    <row r="41" spans="1:9" ht="15.75">
      <c r="A41" s="2"/>
      <c r="B41" s="2"/>
      <c r="C41" s="2"/>
      <c r="D41" s="2"/>
      <c r="E41" s="2"/>
      <c r="F41" s="2"/>
      <c r="G41" s="2"/>
      <c r="H41" s="2"/>
      <c r="I41" s="2"/>
    </row>
    <row r="42" spans="1:9" ht="15.75">
      <c r="A42" s="6" t="s">
        <v>285</v>
      </c>
      <c r="B42" s="2"/>
      <c r="C42" s="2"/>
      <c r="D42" s="2" t="s">
        <v>352</v>
      </c>
      <c r="E42" s="2"/>
      <c r="F42" s="2"/>
      <c r="G42" s="2"/>
      <c r="H42" s="2"/>
      <c r="I42" s="2"/>
    </row>
    <row r="43" spans="1:8" ht="15.75">
      <c r="A43" s="2"/>
      <c r="B43" s="2"/>
      <c r="C43" s="2"/>
      <c r="D43" s="2"/>
      <c r="E43" s="2"/>
      <c r="F43" s="2"/>
      <c r="G43" s="2"/>
      <c r="H43" s="2"/>
    </row>
  </sheetData>
  <sheetProtection/>
  <mergeCells count="7">
    <mergeCell ref="A40:J40"/>
    <mergeCell ref="A36:E36"/>
    <mergeCell ref="D1:E1"/>
    <mergeCell ref="D2:E2"/>
    <mergeCell ref="D3:E3"/>
    <mergeCell ref="D4:E4"/>
    <mergeCell ref="B6:I6"/>
  </mergeCells>
  <printOptions/>
  <pageMargins left="0.7086614173228347" right="0.2" top="0.31496062992125984" bottom="0.24" header="0.31496062992125984" footer="0.24"/>
  <pageSetup horizontalDpi="600" verticalDpi="600" orientation="landscape" paperSize="9" scale="47" r:id="rId1"/>
</worksheet>
</file>

<file path=xl/worksheets/sheet6.xml><?xml version="1.0" encoding="utf-8"?>
<worksheet xmlns="http://schemas.openxmlformats.org/spreadsheetml/2006/main" xmlns:r="http://schemas.openxmlformats.org/officeDocument/2006/relationships">
  <dimension ref="B1:K133"/>
  <sheetViews>
    <sheetView view="pageBreakPreview" zoomScale="60" zoomScalePageLayoutView="0" workbookViewId="0" topLeftCell="A2">
      <pane xSplit="2" ySplit="12" topLeftCell="E51" activePane="bottomRight" state="frozen"/>
      <selection pane="topLeft" activeCell="A2" sqref="A2"/>
      <selection pane="topRight" activeCell="C2" sqref="C2"/>
      <selection pane="bottomLeft" activeCell="A14" sqref="A14"/>
      <selection pane="bottomRight" activeCell="J66" sqref="J66"/>
    </sheetView>
  </sheetViews>
  <sheetFormatPr defaultColWidth="9.00390625" defaultRowHeight="12.75"/>
  <cols>
    <col min="1" max="1" width="9.125" style="94" customWidth="1"/>
    <col min="2" max="3" width="25.25390625" style="94" customWidth="1"/>
    <col min="4" max="4" width="35.25390625" style="94" customWidth="1"/>
    <col min="5" max="5" width="82.875" style="94" customWidth="1"/>
    <col min="6" max="6" width="60.625" style="94" customWidth="1"/>
    <col min="7" max="7" width="25.00390625" style="94" customWidth="1"/>
    <col min="8" max="8" width="19.25390625" style="94" customWidth="1"/>
    <col min="9" max="9" width="21.875" style="94" customWidth="1"/>
    <col min="10" max="10" width="19.75390625" style="94" customWidth="1"/>
    <col min="11" max="11" width="19.875" style="94" customWidth="1"/>
    <col min="12" max="16384" width="9.125" style="94" customWidth="1"/>
  </cols>
  <sheetData>
    <row r="1" spans="2:11" ht="18.75">
      <c r="B1" s="2"/>
      <c r="C1" s="2"/>
      <c r="D1" s="2"/>
      <c r="E1" s="2"/>
      <c r="F1" s="2"/>
      <c r="G1" s="2"/>
      <c r="H1" s="2"/>
      <c r="I1" s="2"/>
      <c r="J1" s="2"/>
      <c r="K1" s="2"/>
    </row>
    <row r="2" spans="2:11" ht="18.75">
      <c r="B2" s="2"/>
      <c r="C2" s="2"/>
      <c r="D2" s="2"/>
      <c r="E2" s="2"/>
      <c r="F2" s="95"/>
      <c r="G2" s="95"/>
      <c r="H2" s="2"/>
      <c r="I2" s="95"/>
      <c r="J2" s="95" t="s">
        <v>369</v>
      </c>
      <c r="K2" s="2"/>
    </row>
    <row r="3" spans="2:11" ht="18.75">
      <c r="B3" s="2"/>
      <c r="C3" s="2"/>
      <c r="D3" s="2"/>
      <c r="E3" s="2"/>
      <c r="F3" s="95"/>
      <c r="G3" s="95"/>
      <c r="H3" s="2"/>
      <c r="I3" s="95"/>
      <c r="J3" s="95" t="s">
        <v>8</v>
      </c>
      <c r="K3" s="2"/>
    </row>
    <row r="4" spans="2:11" ht="18.75">
      <c r="B4" s="2"/>
      <c r="C4" s="2"/>
      <c r="D4" s="2"/>
      <c r="E4" s="2"/>
      <c r="F4" s="95"/>
      <c r="G4" s="95"/>
      <c r="H4" s="2"/>
      <c r="I4" s="30"/>
      <c r="J4" s="30" t="s">
        <v>281</v>
      </c>
      <c r="K4" s="2"/>
    </row>
    <row r="5" spans="2:11" ht="18.75">
      <c r="B5" s="2"/>
      <c r="C5" s="2"/>
      <c r="D5" s="2"/>
      <c r="E5" s="2"/>
      <c r="F5" s="95"/>
      <c r="G5" s="95"/>
      <c r="H5" s="2"/>
      <c r="I5" s="30"/>
      <c r="J5" s="30" t="s">
        <v>527</v>
      </c>
      <c r="K5" s="2"/>
    </row>
    <row r="6" spans="2:11" ht="18.75">
      <c r="B6" s="2"/>
      <c r="C6" s="2"/>
      <c r="D6" s="2"/>
      <c r="E6" s="2"/>
      <c r="F6" s="95"/>
      <c r="G6" s="2"/>
      <c r="H6" s="2"/>
      <c r="I6" s="2"/>
      <c r="J6" s="2"/>
      <c r="K6" s="2"/>
    </row>
    <row r="7" spans="2:11" ht="14.25" customHeight="1">
      <c r="B7" s="96"/>
      <c r="C7" s="96"/>
      <c r="D7" s="96"/>
      <c r="E7" s="96"/>
      <c r="F7" s="96"/>
      <c r="G7" s="96"/>
      <c r="H7" s="2"/>
      <c r="I7" s="2"/>
      <c r="J7" s="2"/>
      <c r="K7" s="2"/>
    </row>
    <row r="8" spans="2:11" ht="17.25" customHeight="1">
      <c r="B8" s="2"/>
      <c r="C8" s="230" t="s">
        <v>370</v>
      </c>
      <c r="D8" s="231"/>
      <c r="E8" s="231"/>
      <c r="F8" s="231"/>
      <c r="G8" s="231"/>
      <c r="H8" s="231"/>
      <c r="I8" s="2"/>
      <c r="J8" s="2"/>
      <c r="K8" s="2"/>
    </row>
    <row r="9" spans="2:11" ht="17.25" customHeight="1">
      <c r="B9" s="61" t="s">
        <v>288</v>
      </c>
      <c r="C9" s="97"/>
      <c r="D9" s="98"/>
      <c r="E9" s="98"/>
      <c r="F9" s="98"/>
      <c r="G9" s="98"/>
      <c r="H9" s="98"/>
      <c r="I9" s="2"/>
      <c r="J9" s="2"/>
      <c r="K9" s="2"/>
    </row>
    <row r="10" spans="2:11" ht="17.25" customHeight="1">
      <c r="B10" s="99" t="s">
        <v>280</v>
      </c>
      <c r="C10" s="97"/>
      <c r="D10" s="98"/>
      <c r="E10" s="98"/>
      <c r="F10" s="98"/>
      <c r="G10" s="98"/>
      <c r="H10" s="98"/>
      <c r="I10" s="2"/>
      <c r="J10" s="2"/>
      <c r="K10" s="2"/>
    </row>
    <row r="11" spans="2:11" ht="162" customHeight="1">
      <c r="B11" s="225" t="s">
        <v>227</v>
      </c>
      <c r="C11" s="225" t="s">
        <v>228</v>
      </c>
      <c r="D11" s="225" t="s">
        <v>229</v>
      </c>
      <c r="E11" s="225" t="s">
        <v>371</v>
      </c>
      <c r="F11" s="225" t="s">
        <v>372</v>
      </c>
      <c r="G11" s="225" t="s">
        <v>373</v>
      </c>
      <c r="H11" s="225" t="s">
        <v>220</v>
      </c>
      <c r="I11" s="225" t="s">
        <v>4</v>
      </c>
      <c r="J11" s="227" t="s">
        <v>5</v>
      </c>
      <c r="K11" s="228"/>
    </row>
    <row r="12" spans="2:11" ht="67.5" customHeight="1">
      <c r="B12" s="226"/>
      <c r="C12" s="226"/>
      <c r="D12" s="226"/>
      <c r="E12" s="226"/>
      <c r="F12" s="226"/>
      <c r="G12" s="226"/>
      <c r="H12" s="226"/>
      <c r="I12" s="226"/>
      <c r="J12" s="100" t="s">
        <v>221</v>
      </c>
      <c r="K12" s="100" t="s">
        <v>222</v>
      </c>
    </row>
    <row r="13" spans="2:11" s="101" customFormat="1" ht="18.75">
      <c r="B13" s="100">
        <v>1</v>
      </c>
      <c r="C13" s="100">
        <v>2</v>
      </c>
      <c r="D13" s="100">
        <v>3</v>
      </c>
      <c r="E13" s="100">
        <v>4</v>
      </c>
      <c r="F13" s="100">
        <v>5</v>
      </c>
      <c r="G13" s="100">
        <v>6</v>
      </c>
      <c r="H13" s="100">
        <v>7</v>
      </c>
      <c r="I13" s="100">
        <v>8</v>
      </c>
      <c r="J13" s="100">
        <v>9</v>
      </c>
      <c r="K13" s="100">
        <v>10</v>
      </c>
    </row>
    <row r="14" spans="2:11" s="101" customFormat="1" ht="18.75">
      <c r="B14" s="14"/>
      <c r="C14" s="9"/>
      <c r="D14" s="15"/>
      <c r="E14" s="16" t="s">
        <v>29</v>
      </c>
      <c r="F14" s="102"/>
      <c r="G14" s="102"/>
      <c r="H14" s="102"/>
      <c r="I14" s="102"/>
      <c r="J14" s="102"/>
      <c r="K14" s="102"/>
    </row>
    <row r="15" spans="2:11" s="39" customFormat="1" ht="31.5">
      <c r="B15" s="103" t="s">
        <v>129</v>
      </c>
      <c r="C15" s="103" t="s">
        <v>73</v>
      </c>
      <c r="D15" s="104" t="s">
        <v>53</v>
      </c>
      <c r="E15" s="104" t="s">
        <v>74</v>
      </c>
      <c r="F15" s="105" t="s">
        <v>374</v>
      </c>
      <c r="G15" s="105" t="s">
        <v>420</v>
      </c>
      <c r="H15" s="106">
        <f aca="true" t="shared" si="0" ref="H15:H61">I15+J15</f>
        <v>1650000</v>
      </c>
      <c r="I15" s="106"/>
      <c r="J15" s="106">
        <f>150000+1500000</f>
        <v>1650000</v>
      </c>
      <c r="K15" s="106">
        <f>J15</f>
        <v>1650000</v>
      </c>
    </row>
    <row r="16" spans="2:11" s="40" customFormat="1" ht="18.75">
      <c r="B16" s="107"/>
      <c r="C16" s="108"/>
      <c r="D16" s="108"/>
      <c r="E16" s="109" t="s">
        <v>375</v>
      </c>
      <c r="F16" s="109"/>
      <c r="G16" s="110"/>
      <c r="H16" s="111">
        <f>SUM(H17:H23)</f>
        <v>11630309</v>
      </c>
      <c r="I16" s="111">
        <f>SUM(I17:I23)</f>
        <v>9314109</v>
      </c>
      <c r="J16" s="111">
        <f>SUM(J17:J23)</f>
        <v>2316200</v>
      </c>
      <c r="K16" s="111">
        <f>SUM(K17:K23)</f>
        <v>2316200</v>
      </c>
    </row>
    <row r="17" spans="2:11" s="39" customFormat="1" ht="31.5">
      <c r="B17" s="103" t="s">
        <v>133</v>
      </c>
      <c r="C17" s="103" t="s">
        <v>33</v>
      </c>
      <c r="D17" s="104" t="s">
        <v>54</v>
      </c>
      <c r="E17" s="104" t="s">
        <v>76</v>
      </c>
      <c r="F17" s="38" t="s">
        <v>376</v>
      </c>
      <c r="G17" s="105" t="s">
        <v>420</v>
      </c>
      <c r="H17" s="106">
        <f t="shared" si="0"/>
        <v>1693417</v>
      </c>
      <c r="I17" s="106">
        <v>1693417</v>
      </c>
      <c r="J17" s="106"/>
      <c r="K17" s="106">
        <f aca="true" t="shared" si="1" ref="K17:K60">J17</f>
        <v>0</v>
      </c>
    </row>
    <row r="18" spans="2:11" s="39" customFormat="1" ht="31.5">
      <c r="B18" s="46" t="s">
        <v>296</v>
      </c>
      <c r="C18" s="46" t="s">
        <v>297</v>
      </c>
      <c r="D18" s="51" t="s">
        <v>55</v>
      </c>
      <c r="E18" s="51" t="s">
        <v>298</v>
      </c>
      <c r="F18" s="38" t="s">
        <v>376</v>
      </c>
      <c r="G18" s="105" t="s">
        <v>420</v>
      </c>
      <c r="H18" s="106">
        <f t="shared" si="0"/>
        <v>7330842</v>
      </c>
      <c r="I18" s="106">
        <v>7330842</v>
      </c>
      <c r="J18" s="106"/>
      <c r="K18" s="106">
        <f t="shared" si="1"/>
        <v>0</v>
      </c>
    </row>
    <row r="19" spans="2:11" s="39" customFormat="1" ht="31.5">
      <c r="B19" s="46" t="s">
        <v>301</v>
      </c>
      <c r="C19" s="46" t="s">
        <v>62</v>
      </c>
      <c r="D19" s="51" t="s">
        <v>56</v>
      </c>
      <c r="E19" s="51" t="s">
        <v>246</v>
      </c>
      <c r="F19" s="38" t="s">
        <v>376</v>
      </c>
      <c r="G19" s="105" t="s">
        <v>420</v>
      </c>
      <c r="H19" s="106">
        <f t="shared" si="0"/>
        <v>11500</v>
      </c>
      <c r="I19" s="106">
        <v>11500</v>
      </c>
      <c r="J19" s="106"/>
      <c r="K19" s="106">
        <f t="shared" si="1"/>
        <v>0</v>
      </c>
    </row>
    <row r="20" spans="2:11" s="39" customFormat="1" ht="31.5">
      <c r="B20" s="46" t="s">
        <v>302</v>
      </c>
      <c r="C20" s="46" t="s">
        <v>303</v>
      </c>
      <c r="D20" s="51" t="s">
        <v>57</v>
      </c>
      <c r="E20" s="51" t="s">
        <v>77</v>
      </c>
      <c r="F20" s="38" t="s">
        <v>376</v>
      </c>
      <c r="G20" s="105" t="s">
        <v>420</v>
      </c>
      <c r="H20" s="106">
        <f t="shared" si="0"/>
        <v>215000</v>
      </c>
      <c r="I20" s="106">
        <v>215000</v>
      </c>
      <c r="J20" s="106"/>
      <c r="K20" s="106">
        <f t="shared" si="1"/>
        <v>0</v>
      </c>
    </row>
    <row r="21" spans="2:11" s="39" customFormat="1" ht="31.5">
      <c r="B21" s="46" t="s">
        <v>361</v>
      </c>
      <c r="C21" s="46" t="s">
        <v>362</v>
      </c>
      <c r="D21" s="51" t="s">
        <v>30</v>
      </c>
      <c r="E21" s="51" t="s">
        <v>363</v>
      </c>
      <c r="F21" s="38" t="s">
        <v>376</v>
      </c>
      <c r="G21" s="105" t="s">
        <v>420</v>
      </c>
      <c r="H21" s="106">
        <f t="shared" si="0"/>
        <v>63350</v>
      </c>
      <c r="I21" s="106">
        <v>63350</v>
      </c>
      <c r="J21" s="106"/>
      <c r="K21" s="106">
        <f t="shared" si="1"/>
        <v>0</v>
      </c>
    </row>
    <row r="22" spans="2:11" s="39" customFormat="1" ht="31.5">
      <c r="B22" s="46" t="s">
        <v>364</v>
      </c>
      <c r="C22" s="46" t="s">
        <v>365</v>
      </c>
      <c r="D22" s="51" t="s">
        <v>53</v>
      </c>
      <c r="E22" s="51" t="s">
        <v>366</v>
      </c>
      <c r="F22" s="38" t="s">
        <v>376</v>
      </c>
      <c r="G22" s="105" t="s">
        <v>420</v>
      </c>
      <c r="H22" s="106">
        <f t="shared" si="0"/>
        <v>919644</v>
      </c>
      <c r="I22" s="106"/>
      <c r="J22" s="106">
        <v>919644</v>
      </c>
      <c r="K22" s="106">
        <f t="shared" si="1"/>
        <v>919644</v>
      </c>
    </row>
    <row r="23" spans="2:11" s="39" customFormat="1" ht="31.5">
      <c r="B23" s="46" t="s">
        <v>254</v>
      </c>
      <c r="C23" s="46" t="s">
        <v>248</v>
      </c>
      <c r="D23" s="51" t="s">
        <v>93</v>
      </c>
      <c r="E23" s="51" t="s">
        <v>249</v>
      </c>
      <c r="F23" s="38" t="s">
        <v>377</v>
      </c>
      <c r="G23" s="105" t="s">
        <v>420</v>
      </c>
      <c r="H23" s="106">
        <f t="shared" si="0"/>
        <v>1396556</v>
      </c>
      <c r="I23" s="106"/>
      <c r="J23" s="106">
        <v>1396556</v>
      </c>
      <c r="K23" s="106">
        <f t="shared" si="1"/>
        <v>1396556</v>
      </c>
    </row>
    <row r="24" spans="2:11" s="39" customFormat="1" ht="18.75">
      <c r="B24" s="93"/>
      <c r="C24" s="108"/>
      <c r="D24" s="108"/>
      <c r="E24" s="109" t="s">
        <v>378</v>
      </c>
      <c r="F24" s="109"/>
      <c r="G24" s="109"/>
      <c r="H24" s="111">
        <f>I24+J24</f>
        <v>26964151</v>
      </c>
      <c r="I24" s="111">
        <f>SUM(I25:I34)</f>
        <v>17916355</v>
      </c>
      <c r="J24" s="111">
        <f>SUM(J25:J34)</f>
        <v>9047796</v>
      </c>
      <c r="K24" s="106">
        <f t="shared" si="1"/>
        <v>9047796</v>
      </c>
    </row>
    <row r="25" spans="2:11" s="39" customFormat="1" ht="31.5">
      <c r="B25" s="103" t="s">
        <v>138</v>
      </c>
      <c r="C25" s="103" t="s">
        <v>44</v>
      </c>
      <c r="D25" s="104" t="s">
        <v>59</v>
      </c>
      <c r="E25" s="104" t="s">
        <v>78</v>
      </c>
      <c r="F25" s="38" t="s">
        <v>379</v>
      </c>
      <c r="G25" s="105" t="s">
        <v>420</v>
      </c>
      <c r="H25" s="106">
        <f t="shared" si="0"/>
        <v>9509080</v>
      </c>
      <c r="I25" s="106">
        <v>9509080</v>
      </c>
      <c r="J25" s="106"/>
      <c r="K25" s="106">
        <f t="shared" si="1"/>
        <v>0</v>
      </c>
    </row>
    <row r="26" spans="2:11" s="39" customFormat="1" ht="31.5">
      <c r="B26" s="103" t="s">
        <v>139</v>
      </c>
      <c r="C26" s="103" t="s">
        <v>79</v>
      </c>
      <c r="D26" s="104" t="s">
        <v>140</v>
      </c>
      <c r="E26" s="104" t="s">
        <v>80</v>
      </c>
      <c r="F26" s="38" t="s">
        <v>379</v>
      </c>
      <c r="G26" s="105" t="s">
        <v>420</v>
      </c>
      <c r="H26" s="106">
        <f>I26+J26</f>
        <v>1760176</v>
      </c>
      <c r="I26" s="106">
        <v>1760176</v>
      </c>
      <c r="J26" s="106"/>
      <c r="K26" s="106">
        <f>J26</f>
        <v>0</v>
      </c>
    </row>
    <row r="27" spans="2:11" s="39" customFormat="1" ht="31.5">
      <c r="B27" s="46" t="s">
        <v>255</v>
      </c>
      <c r="C27" s="46" t="s">
        <v>256</v>
      </c>
      <c r="D27" s="51" t="s">
        <v>60</v>
      </c>
      <c r="E27" s="51" t="s">
        <v>257</v>
      </c>
      <c r="F27" s="38" t="s">
        <v>379</v>
      </c>
      <c r="G27" s="105" t="s">
        <v>420</v>
      </c>
      <c r="H27" s="106">
        <f>I27+J27</f>
        <v>50000</v>
      </c>
      <c r="I27" s="106">
        <v>50000</v>
      </c>
      <c r="J27" s="106"/>
      <c r="K27" s="106"/>
    </row>
    <row r="28" spans="2:11" s="39" customFormat="1" ht="31.5">
      <c r="B28" s="103" t="s">
        <v>141</v>
      </c>
      <c r="C28" s="103" t="s">
        <v>81</v>
      </c>
      <c r="D28" s="104" t="s">
        <v>60</v>
      </c>
      <c r="E28" s="104" t="s">
        <v>11</v>
      </c>
      <c r="F28" s="38" t="s">
        <v>379</v>
      </c>
      <c r="G28" s="105" t="s">
        <v>420</v>
      </c>
      <c r="H28" s="106">
        <f t="shared" si="0"/>
        <v>436200</v>
      </c>
      <c r="I28" s="106">
        <v>436200</v>
      </c>
      <c r="J28" s="106"/>
      <c r="K28" s="106">
        <f t="shared" si="1"/>
        <v>0</v>
      </c>
    </row>
    <row r="29" spans="2:11" s="39" customFormat="1" ht="31.5">
      <c r="B29" s="103" t="s">
        <v>142</v>
      </c>
      <c r="C29" s="103" t="s">
        <v>82</v>
      </c>
      <c r="D29" s="104" t="s">
        <v>60</v>
      </c>
      <c r="E29" s="104" t="s">
        <v>83</v>
      </c>
      <c r="F29" s="38" t="s">
        <v>379</v>
      </c>
      <c r="G29" s="105" t="s">
        <v>420</v>
      </c>
      <c r="H29" s="106">
        <f t="shared" si="0"/>
        <v>95100</v>
      </c>
      <c r="I29" s="106">
        <v>95100</v>
      </c>
      <c r="J29" s="106"/>
      <c r="K29" s="106">
        <f t="shared" si="1"/>
        <v>0</v>
      </c>
    </row>
    <row r="30" spans="2:11" s="39" customFormat="1" ht="31.5">
      <c r="B30" s="103" t="s">
        <v>143</v>
      </c>
      <c r="C30" s="103" t="s">
        <v>84</v>
      </c>
      <c r="D30" s="104" t="s">
        <v>60</v>
      </c>
      <c r="E30" s="104" t="s">
        <v>85</v>
      </c>
      <c r="F30" s="38" t="s">
        <v>379</v>
      </c>
      <c r="G30" s="105" t="s">
        <v>420</v>
      </c>
      <c r="H30" s="106">
        <f t="shared" si="0"/>
        <v>95000</v>
      </c>
      <c r="I30" s="106">
        <v>95000</v>
      </c>
      <c r="J30" s="106"/>
      <c r="K30" s="106">
        <f t="shared" si="1"/>
        <v>0</v>
      </c>
    </row>
    <row r="31" spans="2:11" s="39" customFormat="1" ht="31.5">
      <c r="B31" s="103" t="s">
        <v>144</v>
      </c>
      <c r="C31" s="103">
        <v>2152</v>
      </c>
      <c r="D31" s="104" t="s">
        <v>60</v>
      </c>
      <c r="E31" s="104" t="s">
        <v>146</v>
      </c>
      <c r="F31" s="38" t="s">
        <v>379</v>
      </c>
      <c r="G31" s="105" t="s">
        <v>420</v>
      </c>
      <c r="H31" s="106">
        <f t="shared" si="0"/>
        <v>5876129</v>
      </c>
      <c r="I31" s="106">
        <v>5876129</v>
      </c>
      <c r="J31" s="106"/>
      <c r="K31" s="106">
        <f t="shared" si="1"/>
        <v>0</v>
      </c>
    </row>
    <row r="32" spans="2:11" s="39" customFormat="1" ht="31.5">
      <c r="B32" s="46" t="s">
        <v>432</v>
      </c>
      <c r="C32" s="46" t="s">
        <v>433</v>
      </c>
      <c r="D32" s="51" t="s">
        <v>53</v>
      </c>
      <c r="E32" s="51" t="s">
        <v>434</v>
      </c>
      <c r="F32" s="38" t="s">
        <v>377</v>
      </c>
      <c r="G32" s="105" t="s">
        <v>420</v>
      </c>
      <c r="H32" s="106">
        <f t="shared" si="0"/>
        <v>2563928</v>
      </c>
      <c r="I32" s="106"/>
      <c r="J32" s="106">
        <v>2563928</v>
      </c>
      <c r="K32" s="106">
        <v>1544504</v>
      </c>
    </row>
    <row r="33" spans="2:11" s="39" customFormat="1" ht="31.5">
      <c r="B33" s="46" t="s">
        <v>258</v>
      </c>
      <c r="C33" s="46" t="s">
        <v>259</v>
      </c>
      <c r="D33" s="51" t="s">
        <v>93</v>
      </c>
      <c r="E33" s="51" t="s">
        <v>260</v>
      </c>
      <c r="F33" s="38" t="s">
        <v>377</v>
      </c>
      <c r="G33" s="105" t="s">
        <v>420</v>
      </c>
      <c r="H33" s="106">
        <f t="shared" si="0"/>
        <v>6554538</v>
      </c>
      <c r="I33" s="106">
        <v>70670</v>
      </c>
      <c r="J33" s="106">
        <v>6483868</v>
      </c>
      <c r="K33" s="106">
        <v>971315</v>
      </c>
    </row>
    <row r="34" spans="2:11" s="39" customFormat="1" ht="31.5">
      <c r="B34" s="103" t="s">
        <v>147</v>
      </c>
      <c r="C34" s="103" t="s">
        <v>148</v>
      </c>
      <c r="D34" s="104" t="s">
        <v>93</v>
      </c>
      <c r="E34" s="104" t="s">
        <v>94</v>
      </c>
      <c r="F34" s="38" t="s">
        <v>379</v>
      </c>
      <c r="G34" s="105" t="s">
        <v>420</v>
      </c>
      <c r="H34" s="106">
        <f t="shared" si="0"/>
        <v>24000</v>
      </c>
      <c r="I34" s="106">
        <v>24000</v>
      </c>
      <c r="J34" s="106"/>
      <c r="K34" s="106">
        <f t="shared" si="1"/>
        <v>0</v>
      </c>
    </row>
    <row r="35" spans="2:11" s="40" customFormat="1" ht="18.75">
      <c r="B35" s="107"/>
      <c r="C35" s="108"/>
      <c r="D35" s="108"/>
      <c r="E35" s="109" t="s">
        <v>380</v>
      </c>
      <c r="F35" s="110"/>
      <c r="G35" s="110"/>
      <c r="H35" s="111">
        <f>SUM(H36:H43)</f>
        <v>7589319</v>
      </c>
      <c r="I35" s="111">
        <f>SUM(I36:I43)</f>
        <v>7589319</v>
      </c>
      <c r="J35" s="111">
        <f>SUM(J36:J43)</f>
        <v>0</v>
      </c>
      <c r="K35" s="111">
        <f>SUM(K36:K43)</f>
        <v>0</v>
      </c>
    </row>
    <row r="36" spans="2:11" s="39" customFormat="1" ht="31.5">
      <c r="B36" s="103" t="s">
        <v>152</v>
      </c>
      <c r="C36" s="103" t="s">
        <v>45</v>
      </c>
      <c r="D36" s="104" t="s">
        <v>61</v>
      </c>
      <c r="E36" s="104" t="s">
        <v>86</v>
      </c>
      <c r="F36" s="105" t="s">
        <v>381</v>
      </c>
      <c r="G36" s="105" t="s">
        <v>420</v>
      </c>
      <c r="H36" s="106">
        <f t="shared" si="0"/>
        <v>62040</v>
      </c>
      <c r="I36" s="106">
        <v>62040</v>
      </c>
      <c r="J36" s="106"/>
      <c r="K36" s="106">
        <f t="shared" si="1"/>
        <v>0</v>
      </c>
    </row>
    <row r="37" spans="2:11" s="39" customFormat="1" ht="31.5">
      <c r="B37" s="103" t="s">
        <v>153</v>
      </c>
      <c r="C37" s="103" t="s">
        <v>87</v>
      </c>
      <c r="D37" s="104" t="s">
        <v>62</v>
      </c>
      <c r="E37" s="104" t="s">
        <v>88</v>
      </c>
      <c r="F37" s="105" t="s">
        <v>381</v>
      </c>
      <c r="G37" s="105" t="s">
        <v>420</v>
      </c>
      <c r="H37" s="106">
        <f t="shared" si="0"/>
        <v>60000</v>
      </c>
      <c r="I37" s="106">
        <v>60000</v>
      </c>
      <c r="J37" s="106"/>
      <c r="K37" s="106">
        <f t="shared" si="1"/>
        <v>0</v>
      </c>
    </row>
    <row r="38" spans="2:11" s="39" customFormat="1" ht="31.5">
      <c r="B38" s="103" t="s">
        <v>154</v>
      </c>
      <c r="C38" s="103" t="s">
        <v>46</v>
      </c>
      <c r="D38" s="104" t="s">
        <v>62</v>
      </c>
      <c r="E38" s="104" t="s">
        <v>40</v>
      </c>
      <c r="F38" s="105" t="s">
        <v>381</v>
      </c>
      <c r="G38" s="105" t="s">
        <v>420</v>
      </c>
      <c r="H38" s="106">
        <f t="shared" si="0"/>
        <v>1000000</v>
      </c>
      <c r="I38" s="106">
        <v>1000000</v>
      </c>
      <c r="J38" s="106"/>
      <c r="K38" s="106">
        <f t="shared" si="1"/>
        <v>0</v>
      </c>
    </row>
    <row r="39" spans="2:11" s="39" customFormat="1" ht="31.5">
      <c r="B39" s="103" t="s">
        <v>155</v>
      </c>
      <c r="C39" s="103" t="s">
        <v>47</v>
      </c>
      <c r="D39" s="104" t="s">
        <v>62</v>
      </c>
      <c r="E39" s="104" t="s">
        <v>89</v>
      </c>
      <c r="F39" s="105" t="s">
        <v>381</v>
      </c>
      <c r="G39" s="105" t="s">
        <v>420</v>
      </c>
      <c r="H39" s="106">
        <f t="shared" si="0"/>
        <v>200000</v>
      </c>
      <c r="I39" s="106">
        <v>200000</v>
      </c>
      <c r="J39" s="106"/>
      <c r="K39" s="106"/>
    </row>
    <row r="40" spans="2:11" s="39" customFormat="1" ht="31.5">
      <c r="B40" s="103" t="s">
        <v>156</v>
      </c>
      <c r="C40" s="103" t="s">
        <v>90</v>
      </c>
      <c r="D40" s="104" t="s">
        <v>62</v>
      </c>
      <c r="E40" s="104" t="s">
        <v>41</v>
      </c>
      <c r="F40" s="105" t="s">
        <v>381</v>
      </c>
      <c r="G40" s="105" t="s">
        <v>420</v>
      </c>
      <c r="H40" s="106">
        <f t="shared" si="0"/>
        <v>5470606</v>
      </c>
      <c r="I40" s="106">
        <v>5470606</v>
      </c>
      <c r="J40" s="106"/>
      <c r="K40" s="106">
        <f t="shared" si="1"/>
        <v>0</v>
      </c>
    </row>
    <row r="41" spans="2:11" s="39" customFormat="1" ht="31.5">
      <c r="B41" s="103">
        <v>813090</v>
      </c>
      <c r="C41" s="103">
        <v>3090</v>
      </c>
      <c r="D41" s="112">
        <v>1030</v>
      </c>
      <c r="E41" s="104" t="s">
        <v>233</v>
      </c>
      <c r="F41" s="105" t="s">
        <v>381</v>
      </c>
      <c r="G41" s="105" t="s">
        <v>420</v>
      </c>
      <c r="H41" s="106">
        <f t="shared" si="0"/>
        <v>30121</v>
      </c>
      <c r="I41" s="106">
        <v>30121</v>
      </c>
      <c r="J41" s="106"/>
      <c r="K41" s="106">
        <f t="shared" si="1"/>
        <v>0</v>
      </c>
    </row>
    <row r="42" spans="2:11" s="39" customFormat="1" ht="31.5">
      <c r="B42" s="103" t="s">
        <v>163</v>
      </c>
      <c r="C42" s="103" t="s">
        <v>164</v>
      </c>
      <c r="D42" s="104" t="s">
        <v>63</v>
      </c>
      <c r="E42" s="104" t="s">
        <v>165</v>
      </c>
      <c r="F42" s="105" t="s">
        <v>381</v>
      </c>
      <c r="G42" s="105" t="s">
        <v>420</v>
      </c>
      <c r="H42" s="106">
        <f t="shared" si="0"/>
        <v>10000</v>
      </c>
      <c r="I42" s="106">
        <v>10000</v>
      </c>
      <c r="J42" s="106"/>
      <c r="K42" s="106">
        <f t="shared" si="1"/>
        <v>0</v>
      </c>
    </row>
    <row r="43" spans="2:11" s="39" customFormat="1" ht="31.5">
      <c r="B43" s="113" t="s">
        <v>174</v>
      </c>
      <c r="C43" s="103">
        <v>3242</v>
      </c>
      <c r="D43" s="104" t="s">
        <v>12</v>
      </c>
      <c r="E43" s="104" t="s">
        <v>176</v>
      </c>
      <c r="F43" s="105" t="s">
        <v>381</v>
      </c>
      <c r="G43" s="105" t="s">
        <v>420</v>
      </c>
      <c r="H43" s="106">
        <f>I43+J43</f>
        <v>756552</v>
      </c>
      <c r="I43" s="106">
        <v>756552</v>
      </c>
      <c r="J43" s="106"/>
      <c r="K43" s="106">
        <f>J43</f>
        <v>0</v>
      </c>
    </row>
    <row r="44" spans="2:11" s="40" customFormat="1" ht="18.75">
      <c r="B44" s="107"/>
      <c r="C44" s="108"/>
      <c r="D44" s="108"/>
      <c r="E44" s="109" t="s">
        <v>382</v>
      </c>
      <c r="F44" s="110"/>
      <c r="G44" s="110"/>
      <c r="H44" s="111">
        <f>I44+J44</f>
        <v>35000</v>
      </c>
      <c r="I44" s="111">
        <f>I45</f>
        <v>35000</v>
      </c>
      <c r="J44" s="111">
        <f>J45</f>
        <v>0</v>
      </c>
      <c r="K44" s="111">
        <f>K45</f>
        <v>0</v>
      </c>
    </row>
    <row r="45" spans="2:11" s="39" customFormat="1" ht="31.5">
      <c r="B45" s="103" t="s">
        <v>180</v>
      </c>
      <c r="C45" s="103" t="s">
        <v>48</v>
      </c>
      <c r="D45" s="104" t="s">
        <v>63</v>
      </c>
      <c r="E45" s="104" t="s">
        <v>95</v>
      </c>
      <c r="F45" s="38" t="s">
        <v>383</v>
      </c>
      <c r="G45" s="105" t="s">
        <v>420</v>
      </c>
      <c r="H45" s="106">
        <f t="shared" si="0"/>
        <v>35000</v>
      </c>
      <c r="I45" s="106">
        <v>35000</v>
      </c>
      <c r="J45" s="106"/>
      <c r="K45" s="106">
        <f t="shared" si="1"/>
        <v>0</v>
      </c>
    </row>
    <row r="46" spans="2:11" s="40" customFormat="1" ht="31.5">
      <c r="B46" s="107"/>
      <c r="C46" s="108"/>
      <c r="D46" s="108"/>
      <c r="E46" s="109" t="s">
        <v>384</v>
      </c>
      <c r="F46" s="109"/>
      <c r="G46" s="110"/>
      <c r="H46" s="111">
        <f>SUM(H47:H54)</f>
        <v>15980347</v>
      </c>
      <c r="I46" s="111">
        <f>SUM(I47:I54)</f>
        <v>15942347</v>
      </c>
      <c r="J46" s="111">
        <f>SUM(J47:J54)</f>
        <v>38000</v>
      </c>
      <c r="K46" s="111">
        <f>SUM(K47:K54)</f>
        <v>38000</v>
      </c>
    </row>
    <row r="47" spans="2:11" s="40" customFormat="1" ht="31.5">
      <c r="B47" s="103" t="s">
        <v>186</v>
      </c>
      <c r="C47" s="103" t="s">
        <v>43</v>
      </c>
      <c r="D47" s="104" t="s">
        <v>96</v>
      </c>
      <c r="E47" s="104" t="s">
        <v>97</v>
      </c>
      <c r="F47" s="38" t="s">
        <v>385</v>
      </c>
      <c r="G47" s="105" t="s">
        <v>420</v>
      </c>
      <c r="H47" s="106">
        <f t="shared" si="0"/>
        <v>79426</v>
      </c>
      <c r="I47" s="106">
        <v>79426</v>
      </c>
      <c r="J47" s="106"/>
      <c r="K47" s="106">
        <f t="shared" si="1"/>
        <v>0</v>
      </c>
    </row>
    <row r="48" spans="2:11" s="40" customFormat="1" ht="31.5">
      <c r="B48" s="103" t="s">
        <v>188</v>
      </c>
      <c r="C48" s="103" t="s">
        <v>49</v>
      </c>
      <c r="D48" s="104" t="s">
        <v>66</v>
      </c>
      <c r="E48" s="104" t="s">
        <v>100</v>
      </c>
      <c r="F48" s="38" t="s">
        <v>385</v>
      </c>
      <c r="G48" s="105" t="s">
        <v>420</v>
      </c>
      <c r="H48" s="106">
        <f t="shared" si="0"/>
        <v>1379599</v>
      </c>
      <c r="I48" s="106">
        <v>1379599</v>
      </c>
      <c r="J48" s="106"/>
      <c r="K48" s="106">
        <f t="shared" si="1"/>
        <v>0</v>
      </c>
    </row>
    <row r="49" spans="2:11" s="39" customFormat="1" ht="31.5">
      <c r="B49" s="103" t="s">
        <v>189</v>
      </c>
      <c r="C49" s="103" t="s">
        <v>190</v>
      </c>
      <c r="D49" s="104" t="s">
        <v>67</v>
      </c>
      <c r="E49" s="104" t="s">
        <v>191</v>
      </c>
      <c r="F49" s="38" t="s">
        <v>385</v>
      </c>
      <c r="G49" s="105" t="s">
        <v>420</v>
      </c>
      <c r="H49" s="106">
        <f t="shared" si="0"/>
        <v>4758713</v>
      </c>
      <c r="I49" s="106">
        <v>4720713</v>
      </c>
      <c r="J49" s="106">
        <v>38000</v>
      </c>
      <c r="K49" s="106">
        <f t="shared" si="1"/>
        <v>38000</v>
      </c>
    </row>
    <row r="50" spans="2:11" s="39" customFormat="1" ht="31.5">
      <c r="B50" s="103" t="s">
        <v>192</v>
      </c>
      <c r="C50" s="103" t="s">
        <v>50</v>
      </c>
      <c r="D50" s="104" t="s">
        <v>58</v>
      </c>
      <c r="E50" s="104" t="s">
        <v>101</v>
      </c>
      <c r="F50" s="105" t="s">
        <v>386</v>
      </c>
      <c r="G50" s="105" t="s">
        <v>387</v>
      </c>
      <c r="H50" s="106">
        <f t="shared" si="0"/>
        <v>95600</v>
      </c>
      <c r="I50" s="106">
        <v>95600</v>
      </c>
      <c r="J50" s="106"/>
      <c r="K50" s="106">
        <f t="shared" si="1"/>
        <v>0</v>
      </c>
    </row>
    <row r="51" spans="2:11" s="39" customFormat="1" ht="31.5">
      <c r="B51" s="103" t="s">
        <v>193</v>
      </c>
      <c r="C51" s="103" t="s">
        <v>194</v>
      </c>
      <c r="D51" s="104" t="s">
        <v>58</v>
      </c>
      <c r="E51" s="104" t="s">
        <v>195</v>
      </c>
      <c r="F51" s="105" t="s">
        <v>386</v>
      </c>
      <c r="G51" s="105" t="s">
        <v>387</v>
      </c>
      <c r="H51" s="106">
        <f t="shared" si="0"/>
        <v>50000</v>
      </c>
      <c r="I51" s="106">
        <v>50000</v>
      </c>
      <c r="J51" s="106"/>
      <c r="K51" s="106">
        <f t="shared" si="1"/>
        <v>0</v>
      </c>
    </row>
    <row r="52" spans="2:11" s="39" customFormat="1" ht="31.5" customHeight="1">
      <c r="B52" s="103" t="s">
        <v>196</v>
      </c>
      <c r="C52" s="103" t="s">
        <v>102</v>
      </c>
      <c r="D52" s="104" t="s">
        <v>58</v>
      </c>
      <c r="E52" s="104" t="s">
        <v>103</v>
      </c>
      <c r="F52" s="105" t="s">
        <v>386</v>
      </c>
      <c r="G52" s="105" t="s">
        <v>387</v>
      </c>
      <c r="H52" s="106">
        <f t="shared" si="0"/>
        <v>7807207</v>
      </c>
      <c r="I52" s="106">
        <v>7807207</v>
      </c>
      <c r="J52" s="106"/>
      <c r="K52" s="106">
        <f t="shared" si="1"/>
        <v>0</v>
      </c>
    </row>
    <row r="53" spans="2:11" s="39" customFormat="1" ht="31.5">
      <c r="B53" s="103" t="s">
        <v>197</v>
      </c>
      <c r="C53" s="103" t="s">
        <v>104</v>
      </c>
      <c r="D53" s="104" t="s">
        <v>58</v>
      </c>
      <c r="E53" s="104" t="s">
        <v>105</v>
      </c>
      <c r="F53" s="38" t="s">
        <v>388</v>
      </c>
      <c r="G53" s="105" t="s">
        <v>420</v>
      </c>
      <c r="H53" s="106">
        <f t="shared" si="0"/>
        <v>1351850</v>
      </c>
      <c r="I53" s="106">
        <v>1351850</v>
      </c>
      <c r="J53" s="106"/>
      <c r="K53" s="106">
        <f t="shared" si="1"/>
        <v>0</v>
      </c>
    </row>
    <row r="54" spans="2:11" s="39" customFormat="1" ht="31.5">
      <c r="B54" s="103" t="s">
        <v>198</v>
      </c>
      <c r="C54" s="103" t="s">
        <v>106</v>
      </c>
      <c r="D54" s="104" t="s">
        <v>58</v>
      </c>
      <c r="E54" s="104" t="s">
        <v>107</v>
      </c>
      <c r="F54" s="105" t="s">
        <v>386</v>
      </c>
      <c r="G54" s="105" t="s">
        <v>387</v>
      </c>
      <c r="H54" s="106">
        <f t="shared" si="0"/>
        <v>457952</v>
      </c>
      <c r="I54" s="106">
        <v>457952</v>
      </c>
      <c r="J54" s="106"/>
      <c r="K54" s="106">
        <f t="shared" si="1"/>
        <v>0</v>
      </c>
    </row>
    <row r="55" spans="2:11" s="40" customFormat="1" ht="68.25" customHeight="1">
      <c r="B55" s="107"/>
      <c r="C55" s="108"/>
      <c r="D55" s="108"/>
      <c r="E55" s="109" t="s">
        <v>389</v>
      </c>
      <c r="F55" s="110"/>
      <c r="G55" s="110"/>
      <c r="H55" s="111">
        <f>SUM(H56:H61)</f>
        <v>55530338</v>
      </c>
      <c r="I55" s="111">
        <f>SUM(I56:I61)</f>
        <v>27910257</v>
      </c>
      <c r="J55" s="111">
        <f>SUM(J56:J61)</f>
        <v>27620081</v>
      </c>
      <c r="K55" s="111">
        <f>SUM(K56:K61)</f>
        <v>10741386</v>
      </c>
    </row>
    <row r="56" spans="2:11" s="40" customFormat="1" ht="68.25" customHeight="1">
      <c r="B56" s="103" t="s">
        <v>202</v>
      </c>
      <c r="C56" s="103" t="s">
        <v>108</v>
      </c>
      <c r="D56" s="104" t="s">
        <v>10</v>
      </c>
      <c r="E56" s="104" t="s">
        <v>390</v>
      </c>
      <c r="F56" s="38" t="s">
        <v>391</v>
      </c>
      <c r="G56" s="105" t="s">
        <v>420</v>
      </c>
      <c r="H56" s="106">
        <f>I56+J56</f>
        <v>67000</v>
      </c>
      <c r="I56" s="106">
        <v>67000</v>
      </c>
      <c r="J56" s="106"/>
      <c r="K56" s="106">
        <f t="shared" si="1"/>
        <v>0</v>
      </c>
    </row>
    <row r="57" spans="2:11" s="40" customFormat="1" ht="31.5">
      <c r="B57" s="103" t="s">
        <v>203</v>
      </c>
      <c r="C57" s="103" t="s">
        <v>109</v>
      </c>
      <c r="D57" s="104" t="s">
        <v>10</v>
      </c>
      <c r="E57" s="104" t="s">
        <v>110</v>
      </c>
      <c r="F57" s="38" t="s">
        <v>391</v>
      </c>
      <c r="G57" s="105" t="s">
        <v>420</v>
      </c>
      <c r="H57" s="106">
        <f t="shared" si="0"/>
        <v>24296267</v>
      </c>
      <c r="I57" s="106">
        <v>19696786</v>
      </c>
      <c r="J57" s="106">
        <v>4599481</v>
      </c>
      <c r="K57" s="106">
        <f t="shared" si="1"/>
        <v>4599481</v>
      </c>
    </row>
    <row r="58" spans="2:11" s="40" customFormat="1" ht="31.5">
      <c r="B58" s="103" t="s">
        <v>204</v>
      </c>
      <c r="C58" s="103">
        <v>6030</v>
      </c>
      <c r="D58" s="104" t="s">
        <v>10</v>
      </c>
      <c r="E58" s="104" t="s">
        <v>112</v>
      </c>
      <c r="F58" s="38" t="s">
        <v>391</v>
      </c>
      <c r="G58" s="105" t="s">
        <v>420</v>
      </c>
      <c r="H58" s="106">
        <f t="shared" si="0"/>
        <v>3101500</v>
      </c>
      <c r="I58" s="106">
        <v>2951500</v>
      </c>
      <c r="J58" s="106">
        <v>150000</v>
      </c>
      <c r="K58" s="106">
        <f t="shared" si="1"/>
        <v>150000</v>
      </c>
    </row>
    <row r="59" spans="2:11" s="40" customFormat="1" ht="31.5">
      <c r="B59" s="46" t="s">
        <v>264</v>
      </c>
      <c r="C59" s="46" t="s">
        <v>259</v>
      </c>
      <c r="D59" s="51" t="s">
        <v>93</v>
      </c>
      <c r="E59" s="51" t="s">
        <v>260</v>
      </c>
      <c r="F59" s="38" t="s">
        <v>377</v>
      </c>
      <c r="G59" s="105" t="s">
        <v>420</v>
      </c>
      <c r="H59" s="106">
        <f t="shared" si="0"/>
        <v>22404755</v>
      </c>
      <c r="I59" s="106">
        <v>128971</v>
      </c>
      <c r="J59" s="106">
        <v>22275784</v>
      </c>
      <c r="K59" s="106">
        <v>5591905</v>
      </c>
    </row>
    <row r="60" spans="2:11" s="39" customFormat="1" ht="31.5">
      <c r="B60" s="103" t="s">
        <v>206</v>
      </c>
      <c r="C60" s="103" t="s">
        <v>114</v>
      </c>
      <c r="D60" s="104" t="s">
        <v>115</v>
      </c>
      <c r="E60" s="104" t="s">
        <v>116</v>
      </c>
      <c r="F60" s="38" t="s">
        <v>391</v>
      </c>
      <c r="G60" s="105" t="s">
        <v>420</v>
      </c>
      <c r="H60" s="106">
        <f t="shared" si="0"/>
        <v>5466000</v>
      </c>
      <c r="I60" s="106">
        <v>5066000</v>
      </c>
      <c r="J60" s="106">
        <v>400000</v>
      </c>
      <c r="K60" s="106">
        <f t="shared" si="1"/>
        <v>400000</v>
      </c>
    </row>
    <row r="61" spans="2:11" s="39" customFormat="1" ht="31.5">
      <c r="B61" s="103" t="s">
        <v>208</v>
      </c>
      <c r="C61" s="103" t="s">
        <v>119</v>
      </c>
      <c r="D61" s="104" t="s">
        <v>70</v>
      </c>
      <c r="E61" s="104" t="s">
        <v>42</v>
      </c>
      <c r="F61" s="38" t="s">
        <v>392</v>
      </c>
      <c r="G61" s="105" t="s">
        <v>420</v>
      </c>
      <c r="H61" s="106">
        <f t="shared" si="0"/>
        <v>194816</v>
      </c>
      <c r="I61" s="106"/>
      <c r="J61" s="106">
        <v>194816</v>
      </c>
      <c r="K61" s="106"/>
    </row>
    <row r="62" spans="2:11" s="39" customFormat="1" ht="18.75">
      <c r="B62" s="103"/>
      <c r="C62" s="103"/>
      <c r="D62" s="104"/>
      <c r="E62" s="126" t="s">
        <v>419</v>
      </c>
      <c r="F62" s="109"/>
      <c r="G62" s="110"/>
      <c r="H62" s="111">
        <f>SUM(H63:H64)</f>
        <v>600000</v>
      </c>
      <c r="I62" s="111">
        <f>SUM(I63:I64)</f>
        <v>0</v>
      </c>
      <c r="J62" s="111">
        <f>SUM(J63:J64)</f>
        <v>600000</v>
      </c>
      <c r="K62" s="111">
        <f>SUM(K63:K64)</f>
        <v>600000</v>
      </c>
    </row>
    <row r="63" spans="2:11" s="39" customFormat="1" ht="31.5">
      <c r="B63" s="103">
        <v>3719880</v>
      </c>
      <c r="C63" s="103">
        <v>9880</v>
      </c>
      <c r="D63" s="160" t="s">
        <v>431</v>
      </c>
      <c r="E63" s="104" t="s">
        <v>417</v>
      </c>
      <c r="F63" s="38" t="s">
        <v>421</v>
      </c>
      <c r="G63" s="105" t="s">
        <v>420</v>
      </c>
      <c r="H63" s="106">
        <f>I63+J63</f>
        <v>200000</v>
      </c>
      <c r="I63" s="106"/>
      <c r="J63" s="106">
        <f>K63</f>
        <v>200000</v>
      </c>
      <c r="K63" s="106">
        <v>200000</v>
      </c>
    </row>
    <row r="64" spans="2:11" s="39" customFormat="1" ht="31.5">
      <c r="B64" s="103">
        <v>3719880</v>
      </c>
      <c r="C64" s="103">
        <v>9880</v>
      </c>
      <c r="D64" s="160" t="s">
        <v>431</v>
      </c>
      <c r="E64" s="104" t="s">
        <v>417</v>
      </c>
      <c r="F64" s="38" t="s">
        <v>422</v>
      </c>
      <c r="G64" s="105" t="s">
        <v>420</v>
      </c>
      <c r="H64" s="106">
        <f>I64+J64</f>
        <v>400000</v>
      </c>
      <c r="I64" s="106"/>
      <c r="J64" s="106">
        <f>K64</f>
        <v>400000</v>
      </c>
      <c r="K64" s="106">
        <v>400000</v>
      </c>
    </row>
    <row r="65" spans="2:11" s="40" customFormat="1" ht="18.75">
      <c r="B65" s="107"/>
      <c r="C65" s="229" t="s">
        <v>393</v>
      </c>
      <c r="D65" s="229"/>
      <c r="E65" s="229"/>
      <c r="F65" s="229"/>
      <c r="G65" s="110"/>
      <c r="H65" s="111">
        <f>H13+H16+H35+H44+H46+H55+H62</f>
        <v>91365320</v>
      </c>
      <c r="I65" s="111">
        <f>I13+I16+I35+I44+I46+I55+I62</f>
        <v>60791040</v>
      </c>
      <c r="J65" s="111">
        <f>J13+J16+J35+J44+J46+J55+J62</f>
        <v>30574290</v>
      </c>
      <c r="K65" s="111">
        <f>K13+K16+K35+K44+K46+K55+K62</f>
        <v>13695596</v>
      </c>
    </row>
    <row r="66" spans="2:11" s="101" customFormat="1" ht="18.75">
      <c r="B66" s="114"/>
      <c r="C66" s="114"/>
      <c r="D66" s="114"/>
      <c r="E66" s="114"/>
      <c r="F66" s="114"/>
      <c r="G66" s="114"/>
      <c r="H66" s="115"/>
      <c r="I66" s="115"/>
      <c r="J66" s="115"/>
      <c r="K66" s="115"/>
    </row>
    <row r="67" spans="2:11" s="101" customFormat="1" ht="18.75">
      <c r="B67" s="114"/>
      <c r="C67" s="114"/>
      <c r="D67" s="114"/>
      <c r="E67" s="114"/>
      <c r="F67" s="114"/>
      <c r="G67" s="114"/>
      <c r="H67" s="115"/>
      <c r="I67" s="115"/>
      <c r="J67" s="115"/>
      <c r="K67" s="115"/>
    </row>
    <row r="68" spans="2:11" s="101" customFormat="1" ht="18.75">
      <c r="B68" s="114"/>
      <c r="C68" s="114"/>
      <c r="D68" s="114"/>
      <c r="E68" s="114"/>
      <c r="F68" s="114"/>
      <c r="G68" s="114"/>
      <c r="H68" s="115"/>
      <c r="I68" s="115"/>
      <c r="J68" s="115"/>
      <c r="K68" s="115"/>
    </row>
    <row r="69" spans="2:11" ht="18.75">
      <c r="B69" s="96"/>
      <c r="C69" s="96"/>
      <c r="D69" s="96"/>
      <c r="E69" s="96"/>
      <c r="F69" s="96"/>
      <c r="G69" s="96"/>
      <c r="H69" s="96"/>
      <c r="I69" s="2"/>
      <c r="J69" s="2"/>
      <c r="K69" s="2"/>
    </row>
    <row r="70" spans="2:11" ht="15.75">
      <c r="B70" s="30" t="s">
        <v>282</v>
      </c>
      <c r="C70" s="30"/>
      <c r="D70" s="30"/>
      <c r="E70" s="30"/>
      <c r="F70" s="116"/>
      <c r="G70" s="2"/>
      <c r="H70" s="2"/>
      <c r="I70" s="2"/>
      <c r="J70" s="2"/>
      <c r="K70" s="2"/>
    </row>
    <row r="71" spans="2:11" ht="15.75">
      <c r="B71" s="2"/>
      <c r="C71" s="2"/>
      <c r="D71" s="2"/>
      <c r="E71" s="2"/>
      <c r="F71" s="2"/>
      <c r="G71" s="2"/>
      <c r="H71" s="2"/>
      <c r="I71" s="2"/>
      <c r="J71" s="2"/>
      <c r="K71" s="2"/>
    </row>
    <row r="72" spans="2:11" ht="15.75">
      <c r="B72" s="2" t="s">
        <v>394</v>
      </c>
      <c r="C72" s="2"/>
      <c r="D72" s="2"/>
      <c r="E72" s="2"/>
      <c r="F72" s="2"/>
      <c r="G72" s="2"/>
      <c r="H72" s="2"/>
      <c r="I72" s="2"/>
      <c r="J72" s="2"/>
      <c r="K72" s="2"/>
    </row>
    <row r="73" spans="2:11" ht="15.75">
      <c r="B73" s="2"/>
      <c r="C73" s="2"/>
      <c r="D73" s="2"/>
      <c r="E73" s="2"/>
      <c r="F73" s="2"/>
      <c r="G73" s="2"/>
      <c r="H73" s="2"/>
      <c r="I73" s="2"/>
      <c r="J73" s="2"/>
      <c r="K73" s="2"/>
    </row>
    <row r="74" spans="2:11" ht="15.75">
      <c r="B74" s="2" t="s">
        <v>395</v>
      </c>
      <c r="C74" s="2"/>
      <c r="D74" s="2"/>
      <c r="E74" s="2" t="s">
        <v>214</v>
      </c>
      <c r="F74" s="2"/>
      <c r="G74" s="2"/>
      <c r="H74" s="2"/>
      <c r="I74" s="2"/>
      <c r="J74" s="2"/>
      <c r="K74" s="2"/>
    </row>
    <row r="75" spans="2:11" ht="18.75">
      <c r="B75" s="96"/>
      <c r="C75" s="96"/>
      <c r="D75" s="96"/>
      <c r="E75" s="96"/>
      <c r="F75" s="96"/>
      <c r="G75" s="96"/>
      <c r="H75" s="96"/>
      <c r="I75" s="2"/>
      <c r="J75" s="2"/>
      <c r="K75" s="2"/>
    </row>
    <row r="76" spans="2:11" ht="18.75">
      <c r="B76" s="96"/>
      <c r="C76" s="96"/>
      <c r="D76" s="96"/>
      <c r="E76" s="96"/>
      <c r="F76" s="96"/>
      <c r="G76" s="96"/>
      <c r="H76" s="96"/>
      <c r="I76" s="2"/>
      <c r="J76" s="2"/>
      <c r="K76" s="2"/>
    </row>
    <row r="77" spans="2:11" ht="18.75">
      <c r="B77" s="96"/>
      <c r="C77" s="96"/>
      <c r="D77" s="96"/>
      <c r="E77" s="96"/>
      <c r="F77" s="96"/>
      <c r="G77" s="96"/>
      <c r="H77" s="96"/>
      <c r="I77" s="2"/>
      <c r="J77" s="2"/>
      <c r="K77" s="2"/>
    </row>
    <row r="78" spans="2:11" ht="18.75">
      <c r="B78" s="96"/>
      <c r="C78" s="96"/>
      <c r="D78" s="96"/>
      <c r="E78" s="96"/>
      <c r="F78" s="117"/>
      <c r="G78" s="96"/>
      <c r="H78" s="96"/>
      <c r="I78" s="2"/>
      <c r="J78" s="2"/>
      <c r="K78" s="2"/>
    </row>
    <row r="79" spans="2:11" ht="18.75">
      <c r="B79" s="96"/>
      <c r="C79" s="96"/>
      <c r="D79" s="96"/>
      <c r="E79" s="96"/>
      <c r="F79" s="96"/>
      <c r="G79" s="96"/>
      <c r="H79" s="96"/>
      <c r="I79" s="2"/>
      <c r="J79" s="2"/>
      <c r="K79" s="2"/>
    </row>
    <row r="80" spans="2:11" ht="18.75">
      <c r="B80" s="96"/>
      <c r="C80" s="96"/>
      <c r="D80" s="96"/>
      <c r="E80" s="96"/>
      <c r="F80" s="96"/>
      <c r="G80" s="96"/>
      <c r="H80" s="96"/>
      <c r="I80" s="2"/>
      <c r="J80" s="2"/>
      <c r="K80" s="2"/>
    </row>
    <row r="81" spans="2:11" ht="31.5" customHeight="1">
      <c r="B81" s="96"/>
      <c r="C81" s="96"/>
      <c r="D81" s="96"/>
      <c r="E81" s="96"/>
      <c r="F81" s="96"/>
      <c r="G81" s="96"/>
      <c r="H81" s="96"/>
      <c r="I81" s="2"/>
      <c r="J81" s="2"/>
      <c r="K81" s="2"/>
    </row>
    <row r="82" spans="2:11" ht="18.75">
      <c r="B82" s="96"/>
      <c r="C82" s="96"/>
      <c r="D82" s="96"/>
      <c r="E82" s="96"/>
      <c r="F82" s="96"/>
      <c r="G82" s="96"/>
      <c r="H82" s="96"/>
      <c r="I82" s="2"/>
      <c r="J82" s="2"/>
      <c r="K82" s="2"/>
    </row>
    <row r="83" spans="2:11" ht="18.75">
      <c r="B83" s="96"/>
      <c r="C83" s="96"/>
      <c r="D83" s="96"/>
      <c r="E83" s="96"/>
      <c r="F83" s="96"/>
      <c r="G83" s="96"/>
      <c r="H83" s="96"/>
      <c r="I83" s="2"/>
      <c r="J83" s="2"/>
      <c r="K83" s="2"/>
    </row>
    <row r="84" spans="2:11" ht="68.25" customHeight="1">
      <c r="B84" s="96"/>
      <c r="C84" s="96"/>
      <c r="D84" s="96"/>
      <c r="E84" s="96"/>
      <c r="F84" s="96"/>
      <c r="G84" s="96"/>
      <c r="H84" s="96"/>
      <c r="I84" s="2"/>
      <c r="J84" s="2"/>
      <c r="K84" s="2"/>
    </row>
    <row r="85" spans="2:11" ht="68.25" customHeight="1">
      <c r="B85" s="96"/>
      <c r="C85" s="96"/>
      <c r="D85" s="96"/>
      <c r="E85" s="96"/>
      <c r="F85" s="96"/>
      <c r="G85" s="96"/>
      <c r="H85" s="96"/>
      <c r="I85" s="2"/>
      <c r="J85" s="2"/>
      <c r="K85" s="2"/>
    </row>
    <row r="86" spans="2:11" ht="18.75">
      <c r="B86" s="96"/>
      <c r="C86" s="96"/>
      <c r="D86" s="96"/>
      <c r="E86" s="96"/>
      <c r="F86" s="96"/>
      <c r="G86" s="96"/>
      <c r="H86" s="96"/>
      <c r="I86" s="2"/>
      <c r="J86" s="2"/>
      <c r="K86" s="2"/>
    </row>
    <row r="87" spans="2:11" ht="18.75">
      <c r="B87" s="96"/>
      <c r="C87" s="96"/>
      <c r="D87" s="96"/>
      <c r="E87" s="96"/>
      <c r="F87" s="96"/>
      <c r="G87" s="96"/>
      <c r="H87" s="96"/>
      <c r="I87" s="2"/>
      <c r="J87" s="2"/>
      <c r="K87" s="2"/>
    </row>
    <row r="88" spans="2:11" ht="18.75">
      <c r="B88" s="96"/>
      <c r="C88" s="96"/>
      <c r="D88" s="96"/>
      <c r="E88" s="96"/>
      <c r="F88" s="96"/>
      <c r="G88" s="96"/>
      <c r="H88" s="96"/>
      <c r="I88" s="2"/>
      <c r="J88" s="2"/>
      <c r="K88" s="2"/>
    </row>
    <row r="89" spans="2:11" ht="18.75">
      <c r="B89" s="96"/>
      <c r="C89" s="96"/>
      <c r="D89" s="96"/>
      <c r="E89" s="96"/>
      <c r="F89" s="96"/>
      <c r="G89" s="96"/>
      <c r="H89" s="96"/>
      <c r="I89" s="2"/>
      <c r="J89" s="2"/>
      <c r="K89" s="2"/>
    </row>
    <row r="90" spans="2:11" ht="18.75">
      <c r="B90" s="96"/>
      <c r="C90" s="96"/>
      <c r="D90" s="96"/>
      <c r="E90" s="96"/>
      <c r="F90" s="96"/>
      <c r="G90" s="96"/>
      <c r="H90" s="96"/>
      <c r="I90" s="2"/>
      <c r="J90" s="2"/>
      <c r="K90" s="2"/>
    </row>
    <row r="91" spans="2:11" ht="18.75">
      <c r="B91" s="96"/>
      <c r="C91" s="96"/>
      <c r="D91" s="96"/>
      <c r="E91" s="96"/>
      <c r="F91" s="96"/>
      <c r="G91" s="96"/>
      <c r="H91" s="96"/>
      <c r="I91" s="2"/>
      <c r="J91" s="2"/>
      <c r="K91" s="2"/>
    </row>
    <row r="92" spans="2:11" ht="18.75">
      <c r="B92" s="96"/>
      <c r="C92" s="96"/>
      <c r="D92" s="96"/>
      <c r="E92" s="96"/>
      <c r="F92" s="96"/>
      <c r="G92" s="96"/>
      <c r="H92" s="96"/>
      <c r="I92" s="2"/>
      <c r="J92" s="2"/>
      <c r="K92" s="2"/>
    </row>
    <row r="93" spans="2:11" ht="18.75">
      <c r="B93" s="96"/>
      <c r="C93" s="96"/>
      <c r="D93" s="96"/>
      <c r="E93" s="96"/>
      <c r="F93" s="96"/>
      <c r="G93" s="96"/>
      <c r="H93" s="96"/>
      <c r="I93" s="2"/>
      <c r="J93" s="2"/>
      <c r="K93" s="2"/>
    </row>
    <row r="94" spans="2:11" ht="18.75">
      <c r="B94" s="96"/>
      <c r="C94" s="96"/>
      <c r="D94" s="96"/>
      <c r="E94" s="96"/>
      <c r="F94" s="96"/>
      <c r="G94" s="96"/>
      <c r="H94" s="96"/>
      <c r="I94" s="2"/>
      <c r="J94" s="2"/>
      <c r="K94" s="2"/>
    </row>
    <row r="95" spans="2:11" ht="18.75">
      <c r="B95" s="96"/>
      <c r="C95" s="96"/>
      <c r="D95" s="96"/>
      <c r="E95" s="118"/>
      <c r="F95" s="118"/>
      <c r="G95" s="96"/>
      <c r="H95" s="96"/>
      <c r="I95" s="2"/>
      <c r="J95" s="2"/>
      <c r="K95" s="2"/>
    </row>
    <row r="96" spans="2:11" ht="18.75">
      <c r="B96" s="96"/>
      <c r="C96" s="96"/>
      <c r="D96" s="96"/>
      <c r="E96" s="96"/>
      <c r="F96" s="96"/>
      <c r="G96" s="96"/>
      <c r="H96" s="96"/>
      <c r="I96" s="2"/>
      <c r="J96" s="2"/>
      <c r="K96" s="2"/>
    </row>
    <row r="97" spans="2:11" ht="18.75">
      <c r="B97" s="96"/>
      <c r="C97" s="96"/>
      <c r="D97" s="96"/>
      <c r="E97" s="96"/>
      <c r="F97" s="96"/>
      <c r="G97" s="96"/>
      <c r="H97" s="96"/>
      <c r="I97" s="2"/>
      <c r="J97" s="2"/>
      <c r="K97" s="2"/>
    </row>
    <row r="98" spans="2:11" ht="18.75">
      <c r="B98" s="96"/>
      <c r="C98" s="96"/>
      <c r="D98" s="96"/>
      <c r="E98" s="96"/>
      <c r="F98" s="96"/>
      <c r="G98" s="96"/>
      <c r="H98" s="96"/>
      <c r="I98" s="2"/>
      <c r="J98" s="2"/>
      <c r="K98" s="2"/>
    </row>
    <row r="99" spans="2:11" ht="18.75">
      <c r="B99" s="96"/>
      <c r="C99" s="96"/>
      <c r="D99" s="96"/>
      <c r="E99" s="96"/>
      <c r="F99" s="96"/>
      <c r="G99" s="96"/>
      <c r="H99" s="96"/>
      <c r="I99" s="2"/>
      <c r="J99" s="2"/>
      <c r="K99" s="2"/>
    </row>
    <row r="100" spans="2:11" ht="18.75">
      <c r="B100" s="96"/>
      <c r="C100" s="96"/>
      <c r="D100" s="96"/>
      <c r="E100" s="96"/>
      <c r="F100" s="96"/>
      <c r="G100" s="96"/>
      <c r="H100" s="96"/>
      <c r="I100" s="2"/>
      <c r="J100" s="2"/>
      <c r="K100" s="2"/>
    </row>
    <row r="101" spans="2:11" ht="18.75">
      <c r="B101" s="96"/>
      <c r="C101" s="96"/>
      <c r="D101" s="96"/>
      <c r="E101" s="96"/>
      <c r="F101" s="96"/>
      <c r="G101" s="96"/>
      <c r="H101" s="96"/>
      <c r="I101" s="2"/>
      <c r="J101" s="2"/>
      <c r="K101" s="2"/>
    </row>
    <row r="102" spans="2:11" ht="18.75">
      <c r="B102" s="96"/>
      <c r="C102" s="96"/>
      <c r="D102" s="96"/>
      <c r="E102" s="96"/>
      <c r="F102" s="96"/>
      <c r="G102" s="96"/>
      <c r="H102" s="96"/>
      <c r="I102" s="2"/>
      <c r="J102" s="2"/>
      <c r="K102" s="2"/>
    </row>
    <row r="103" spans="2:11" ht="18.75">
      <c r="B103" s="96"/>
      <c r="C103" s="96"/>
      <c r="D103" s="96"/>
      <c r="E103" s="96"/>
      <c r="F103" s="96"/>
      <c r="G103" s="96"/>
      <c r="H103" s="96"/>
      <c r="I103" s="2"/>
      <c r="J103" s="2"/>
      <c r="K103" s="2"/>
    </row>
    <row r="104" spans="2:11" ht="18.75">
      <c r="B104" s="96"/>
      <c r="C104" s="96"/>
      <c r="D104" s="96"/>
      <c r="E104" s="96"/>
      <c r="F104" s="96"/>
      <c r="G104" s="96"/>
      <c r="H104" s="96"/>
      <c r="I104" s="2"/>
      <c r="J104" s="2"/>
      <c r="K104" s="2"/>
    </row>
    <row r="105" spans="2:11" ht="18.75">
      <c r="B105" s="96"/>
      <c r="C105" s="96"/>
      <c r="D105" s="96"/>
      <c r="E105" s="96"/>
      <c r="F105" s="96"/>
      <c r="G105" s="96"/>
      <c r="H105" s="96"/>
      <c r="I105" s="2"/>
      <c r="J105" s="2"/>
      <c r="K105" s="2"/>
    </row>
    <row r="106" spans="2:11" ht="18.75">
      <c r="B106" s="96"/>
      <c r="C106" s="96"/>
      <c r="D106" s="96"/>
      <c r="E106" s="96"/>
      <c r="F106" s="96"/>
      <c r="G106" s="96"/>
      <c r="H106" s="96"/>
      <c r="I106" s="2"/>
      <c r="J106" s="2"/>
      <c r="K106" s="2"/>
    </row>
    <row r="107" spans="2:11" ht="18.75">
      <c r="B107" s="96"/>
      <c r="C107" s="96"/>
      <c r="D107" s="96"/>
      <c r="E107" s="96"/>
      <c r="F107" s="96"/>
      <c r="G107" s="96"/>
      <c r="H107" s="96"/>
      <c r="I107" s="2"/>
      <c r="J107" s="2"/>
      <c r="K107" s="2"/>
    </row>
    <row r="108" spans="2:11" ht="18.75">
      <c r="B108" s="96"/>
      <c r="C108" s="96"/>
      <c r="D108" s="96"/>
      <c r="E108" s="96"/>
      <c r="F108" s="96"/>
      <c r="G108" s="96"/>
      <c r="H108" s="96"/>
      <c r="I108" s="2"/>
      <c r="J108" s="2"/>
      <c r="K108" s="2"/>
    </row>
    <row r="109" spans="2:11" ht="18.75">
      <c r="B109" s="96"/>
      <c r="C109" s="96"/>
      <c r="D109" s="96"/>
      <c r="E109" s="96"/>
      <c r="F109" s="96"/>
      <c r="G109" s="96"/>
      <c r="H109" s="96"/>
      <c r="I109" s="2"/>
      <c r="J109" s="2"/>
      <c r="K109" s="2"/>
    </row>
    <row r="110" spans="2:11" ht="18.75">
      <c r="B110" s="96"/>
      <c r="C110" s="96"/>
      <c r="D110" s="96"/>
      <c r="E110" s="96"/>
      <c r="F110" s="96"/>
      <c r="G110" s="96"/>
      <c r="H110" s="96"/>
      <c r="I110" s="2"/>
      <c r="J110" s="2"/>
      <c r="K110" s="2"/>
    </row>
    <row r="111" spans="2:11" ht="18.75">
      <c r="B111" s="96"/>
      <c r="C111" s="96"/>
      <c r="D111" s="96"/>
      <c r="E111" s="96"/>
      <c r="F111" s="96"/>
      <c r="G111" s="96"/>
      <c r="H111" s="96"/>
      <c r="I111" s="2"/>
      <c r="J111" s="2"/>
      <c r="K111" s="2"/>
    </row>
    <row r="112" spans="2:11" ht="18.75">
      <c r="B112" s="96"/>
      <c r="C112" s="96"/>
      <c r="D112" s="96"/>
      <c r="E112" s="96"/>
      <c r="F112" s="96"/>
      <c r="G112" s="96"/>
      <c r="H112" s="96"/>
      <c r="I112" s="2"/>
      <c r="J112" s="2"/>
      <c r="K112" s="2"/>
    </row>
    <row r="113" spans="2:8" ht="18.75">
      <c r="B113" s="119"/>
      <c r="C113" s="119"/>
      <c r="D113" s="119"/>
      <c r="E113" s="119"/>
      <c r="F113" s="119"/>
      <c r="G113" s="119"/>
      <c r="H113" s="119"/>
    </row>
    <row r="114" spans="2:8" ht="18.75">
      <c r="B114" s="119"/>
      <c r="C114" s="119"/>
      <c r="D114" s="119"/>
      <c r="E114" s="119"/>
      <c r="F114" s="119"/>
      <c r="G114" s="119"/>
      <c r="H114" s="119"/>
    </row>
    <row r="115" spans="2:8" ht="18.75">
      <c r="B115" s="119"/>
      <c r="C115" s="119"/>
      <c r="D115" s="119"/>
      <c r="E115" s="119"/>
      <c r="F115" s="119"/>
      <c r="G115" s="119"/>
      <c r="H115" s="119"/>
    </row>
    <row r="116" spans="2:8" ht="18.75">
      <c r="B116" s="119"/>
      <c r="C116" s="119"/>
      <c r="D116" s="119"/>
      <c r="E116" s="119"/>
      <c r="F116" s="119"/>
      <c r="G116" s="119"/>
      <c r="H116" s="119"/>
    </row>
    <row r="117" spans="2:8" ht="18.75">
      <c r="B117" s="119"/>
      <c r="C117" s="119"/>
      <c r="D117" s="119"/>
      <c r="E117" s="119"/>
      <c r="F117" s="119"/>
      <c r="G117" s="119"/>
      <c r="H117" s="119"/>
    </row>
    <row r="118" spans="2:8" ht="18.75">
      <c r="B118" s="119"/>
      <c r="C118" s="119"/>
      <c r="D118" s="119"/>
      <c r="E118" s="119"/>
      <c r="F118" s="119"/>
      <c r="G118" s="119"/>
      <c r="H118" s="119"/>
    </row>
    <row r="119" spans="2:8" ht="18.75">
      <c r="B119" s="119"/>
      <c r="C119" s="119"/>
      <c r="D119" s="119"/>
      <c r="E119" s="119"/>
      <c r="F119" s="119"/>
      <c r="G119" s="119"/>
      <c r="H119" s="119"/>
    </row>
    <row r="120" spans="2:8" ht="18.75">
      <c r="B120" s="119"/>
      <c r="C120" s="119"/>
      <c r="D120" s="119"/>
      <c r="E120" s="119"/>
      <c r="F120" s="119"/>
      <c r="G120" s="119"/>
      <c r="H120" s="119"/>
    </row>
    <row r="121" spans="2:8" ht="18.75">
      <c r="B121" s="119"/>
      <c r="C121" s="119"/>
      <c r="D121" s="119"/>
      <c r="E121" s="119"/>
      <c r="F121" s="119"/>
      <c r="G121" s="119"/>
      <c r="H121" s="119"/>
    </row>
    <row r="122" spans="2:8" ht="18.75">
      <c r="B122" s="119"/>
      <c r="C122" s="119"/>
      <c r="D122" s="119"/>
      <c r="E122" s="119"/>
      <c r="F122" s="119"/>
      <c r="G122" s="119"/>
      <c r="H122" s="119"/>
    </row>
    <row r="123" spans="2:8" ht="18.75">
      <c r="B123" s="119"/>
      <c r="C123" s="119"/>
      <c r="D123" s="119"/>
      <c r="E123" s="119"/>
      <c r="F123" s="119"/>
      <c r="G123" s="119"/>
      <c r="H123" s="119"/>
    </row>
    <row r="124" spans="2:8" ht="18.75">
      <c r="B124" s="119"/>
      <c r="C124" s="119"/>
      <c r="D124" s="119"/>
      <c r="E124" s="119"/>
      <c r="F124" s="119"/>
      <c r="G124" s="119"/>
      <c r="H124" s="119"/>
    </row>
    <row r="125" spans="2:8" ht="18.75">
      <c r="B125" s="119"/>
      <c r="C125" s="119"/>
      <c r="D125" s="119"/>
      <c r="E125" s="119"/>
      <c r="F125" s="119"/>
      <c r="G125" s="119"/>
      <c r="H125" s="119"/>
    </row>
    <row r="126" spans="2:8" ht="18.75">
      <c r="B126" s="119"/>
      <c r="C126" s="119"/>
      <c r="D126" s="119"/>
      <c r="E126" s="119"/>
      <c r="F126" s="119"/>
      <c r="G126" s="119"/>
      <c r="H126" s="119"/>
    </row>
    <row r="127" spans="2:8" ht="18.75">
      <c r="B127" s="119"/>
      <c r="C127" s="119"/>
      <c r="D127" s="119"/>
      <c r="E127" s="119"/>
      <c r="F127" s="119"/>
      <c r="G127" s="119"/>
      <c r="H127" s="119"/>
    </row>
    <row r="128" spans="2:8" ht="18.75">
      <c r="B128" s="119"/>
      <c r="C128" s="119"/>
      <c r="D128" s="119"/>
      <c r="E128" s="119"/>
      <c r="F128" s="119"/>
      <c r="G128" s="119"/>
      <c r="H128" s="119"/>
    </row>
    <row r="129" spans="2:8" ht="18.75">
      <c r="B129" s="119"/>
      <c r="C129" s="119"/>
      <c r="D129" s="119"/>
      <c r="E129" s="119"/>
      <c r="F129" s="119"/>
      <c r="G129" s="119"/>
      <c r="H129" s="119"/>
    </row>
    <row r="130" spans="2:8" ht="18.75">
      <c r="B130" s="119"/>
      <c r="C130" s="119"/>
      <c r="D130" s="119"/>
      <c r="E130" s="119"/>
      <c r="F130" s="119"/>
      <c r="G130" s="119"/>
      <c r="H130" s="119"/>
    </row>
    <row r="131" spans="2:8" ht="18.75">
      <c r="B131" s="119"/>
      <c r="C131" s="119"/>
      <c r="D131" s="119"/>
      <c r="E131" s="119"/>
      <c r="F131" s="119"/>
      <c r="G131" s="119"/>
      <c r="H131" s="119"/>
    </row>
    <row r="132" spans="2:8" ht="18.75">
      <c r="B132" s="119"/>
      <c r="C132" s="119"/>
      <c r="D132" s="119"/>
      <c r="E132" s="119"/>
      <c r="F132" s="119"/>
      <c r="G132" s="119"/>
      <c r="H132" s="119"/>
    </row>
    <row r="133" spans="2:8" ht="18.75">
      <c r="B133" s="119"/>
      <c r="C133" s="119"/>
      <c r="D133" s="119"/>
      <c r="E133" s="119"/>
      <c r="F133" s="119"/>
      <c r="G133" s="119"/>
      <c r="H133" s="119"/>
    </row>
  </sheetData>
  <sheetProtection/>
  <mergeCells count="11">
    <mergeCell ref="B11:B12"/>
    <mergeCell ref="C11:C12"/>
    <mergeCell ref="D11:D12"/>
    <mergeCell ref="E11:E12"/>
    <mergeCell ref="F11:F12"/>
    <mergeCell ref="G11:G12"/>
    <mergeCell ref="H11:H12"/>
    <mergeCell ref="I11:I12"/>
    <mergeCell ref="J11:K11"/>
    <mergeCell ref="C65:F65"/>
    <mergeCell ref="C8:H8"/>
  </mergeCells>
  <printOptions/>
  <pageMargins left="0.7086614173228347" right="0.7086614173228347" top="0.7480314960629921" bottom="0.7480314960629921" header="0.31496062992125984" footer="0.31496062992125984"/>
  <pageSetup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Гофинотдел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Леша</dc:creator>
  <cp:keywords/>
  <dc:description/>
  <cp:lastModifiedBy>Пользователь</cp:lastModifiedBy>
  <cp:lastPrinted>2021-04-12T12:06:19Z</cp:lastPrinted>
  <dcterms:created xsi:type="dcterms:W3CDTF">2000-04-01T16:13:39Z</dcterms:created>
  <dcterms:modified xsi:type="dcterms:W3CDTF">2021-04-12T12:20:47Z</dcterms:modified>
  <cp:category/>
  <cp:version/>
  <cp:contentType/>
  <cp:contentStatus/>
</cp:coreProperties>
</file>